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mc:Choice Requires="x15">
      <x15ac:absPath xmlns:x15ac="http://schemas.microsoft.com/office/spreadsheetml/2010/11/ac" url="\\172.20.226.11\共有フォルダ\13_市町村課\01_課共有\50財務\00財務班共通\28_公会計\R7\20250820_【総務省財務調査課】令和５年度財政状況資料集の作成について（2回目・地方公会計関係）\03_公表データ\02_更新データ（2回目）\"/>
    </mc:Choice>
  </mc:AlternateContent>
  <bookViews>
    <workbookView xWindow="0" yWindow="0" windowWidth="20490" windowHeight="7530" tabRatio="84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C36" i="10"/>
  <c r="BE35" i="10"/>
  <c r="C35" i="10"/>
  <c r="CO34" i="10"/>
  <c r="CO35" i="10" s="1"/>
  <c r="CO36" i="10" s="1"/>
  <c r="CO37" i="10" s="1"/>
  <c r="BW34" i="10"/>
  <c r="BW35" i="10" s="1"/>
  <c r="BW36" i="10" s="1"/>
  <c r="BW37" i="10" s="1"/>
  <c r="BW38"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<sst xmlns="http://schemas.openxmlformats.org/spreadsheetml/2006/main" count="1164" uniqueCount="576">
  <si>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</si>
  <si>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</si>
  <si>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</si>
  <si>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</si>
  <si>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</si>
  <si>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</si>
  <si>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</si>
  <si>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</si>
  <si>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</si>
  <si>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</si>
  <si>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</si>
  <si>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</si>
  <si>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</si>
  <si>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</si>
  <si>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</si>
  <si>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</si>
  <si>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</si>
  <si>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</si>
  <si>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</si>
  <si>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</si>
  <si>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</si>
  <si>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</si>
  <si>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</si>
  <si>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</si>
  <si>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</si>
  <si>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</si>
  <si>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</si>
  <si>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</si>
  <si>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</si>
  <si>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</si>
  <si>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</si>
  <si>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</si>
  <si>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</si>
  <si>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</si>
  <si>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</si>
  <si>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</si>
  <si>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</si>
  <si>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</si>
  <si>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</si>
  <si>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</si>
  <si>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</si>
  <si>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</si>
  <si>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</si>
  <si>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</si>
  <si>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</si>
  <si>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</si>
  <si>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</si>
  <si>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</si>
  <si>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</si>
  <si>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</si>
  <si>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</si>
  <si>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</si>
  <si>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</si>
  <si>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</si>
  <si>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</si>
  <si>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</si>
  <si>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</si>
  <si>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</si>
  <si>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</si>
  <si>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</si>
  <si>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</si>
  <si>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</si>
  <si>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</si>
  <si>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</si>
  <si>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</si>
  <si>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</si>
  <si>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</si>
  <si>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</si>
  <si>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</si>
  <si>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</si>
  <si>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</si>
  <si>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</si>
  <si>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</si>
  <si>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</si>
  <si>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</si>
  <si>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</si>
  <si>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</si>
  <si>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</si>
  <si>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</si>
  <si>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</si>
  <si>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</si>
  <si>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</si>
  <si>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</si>
  <si>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</si>
  <si>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</si>
  <si>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</si>
  <si>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</si>
  <si>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</si>
  <si>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</si>
  <si>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</si>
  <si>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</si>
  <si>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</si>
  <si>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</si>
  <si>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</si>
  <si>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女川町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</si>
  <si>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</si>
  <si>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</si>
  <si>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</si>
  <si>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</si>
  <si>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</si>
  <si>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</si>
  <si>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</si>
  <si>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</si>
  <si>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</si>
  <si>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</si>
  <si>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</si>
  <si>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</si>
  <si>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</si>
  <si>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</si>
  <si>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</si>
  <si>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</si>
  <si>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</si>
  <si>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</si>
  <si>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</si>
  <si>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</si>
  <si>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</si>
  <si>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</si>
  <si>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</si>
  <si>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</si>
  <si>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</si>
  <si>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</si>
  <si>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</si>
  <si>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</si>
  <si>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</si>
  <si>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</si>
  <si>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</si>
  <si>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</si>
  <si>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</si>
  <si>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</si>
  <si>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</si>
  <si>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</si>
  <si>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</si>
  <si>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</si>
  <si>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</si>
  <si>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</si>
  <si>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</si>
  <si>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</si>
  <si>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</si>
  <si>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</si>
  <si>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</si>
  <si>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</si>
  <si>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</si>
  <si>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</si>
  <si>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</si>
  <si>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</si>
  <si>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</si>
  <si>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</si>
  <si>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</si>
  <si>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</si>
  <si>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</si>
  <si>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</si>
  <si>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</si>
  <si>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</si>
  <si>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</si>
  <si>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</si>
  <si>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</si>
  <si>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</si>
  <si>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</si>
  <si>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</si>
  <si>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</si>
  <si>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</si>
  <si>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</si>
  <si>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</si>
  <si>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</si>
  <si>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</si>
  <si>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</si>
  <si>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</si>
  <si>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</si>
  <si>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</si>
  <si>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</si>
  <si>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</si>
  <si>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</si>
  <si>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</si>
  <si>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</si>
  <si>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</si>
  <si>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</si>
  <si>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</si>
  <si>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</si>
  <si>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</si>
  <si>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</si>
  <si>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</si>
  <si>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</si>
  <si>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</si>
  <si>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</si>
  <si>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</si>
  <si>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</si>
  <si>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</si>
  <si>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</si>
  <si>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</si>
  <si>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</si>
  <si>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</si>
  <si>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</si>
  <si>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</si>
  <si>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</si>
  <si>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</si>
  <si>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</si>
  <si>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</si>
  <si>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</si>
  <si>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</si>
  <si>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</si>
  <si>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</si>
  <si>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</si>
  <si>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</si>
  <si>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宮城県女川町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</si>
  <si>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</si>
  <si>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</si>
  <si>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</si>
  <si>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</si>
  <si>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</si>
  <si>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</si>
  <si>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</si>
  <si>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</si>
  <si>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</si>
  <si>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</si>
  <si>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</si>
  <si>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</si>
  <si>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</si>
  <si>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</si>
  <si>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</si>
  <si>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</si>
  <si>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</si>
  <si>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</si>
  <si>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</si>
  <si>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</si>
  <si>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</si>
  <si>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</si>
  <si>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</si>
  <si>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</si>
  <si>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</si>
  <si>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</si>
  <si>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</si>
  <si>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</si>
  <si>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</si>
  <si>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</si>
  <si>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</si>
  <si>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</si>
  <si>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</si>
  <si>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</si>
  <si>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</si>
  <si>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</si>
  <si>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</si>
  <si>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</si>
  <si>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</si>
  <si>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</si>
  <si>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</si>
  <si>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</si>
  <si>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</si>
  <si>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</si>
  <si>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</si>
  <si>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</si>
  <si>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</si>
  <si>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</si>
  <si>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</si>
  <si>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</si>
  <si>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</si>
  <si>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</si>
  <si>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</si>
  <si>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</si>
  <si>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</si>
  <si>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</si>
  <si>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</si>
  <si>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</si>
  <si>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</si>
  <si>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</si>
  <si>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</si>
  <si>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</si>
  <si>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</si>
  <si>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</si>
  <si>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</si>
  <si>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</si>
  <si>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</si>
  <si>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</si>
  <si>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</si>
  <si>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</si>
  <si>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</si>
  <si>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</si>
  <si>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</si>
  <si>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</si>
  <si>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</si>
  <si>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</si>
  <si>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</si>
  <si>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</si>
  <si>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</si>
  <si>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</si>
  <si>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</si>
  <si>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</si>
  <si>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</si>
  <si>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</si>
  <si>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</si>
  <si>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</si>
  <si>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</si>
  <si>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</si>
  <si>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</si>
  <si>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</si>
  <si>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</si>
  <si>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</si>
  <si>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</si>
  <si>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</si>
  <si>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</si>
  <si>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</si>
  <si>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</si>
  <si>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</si>
  <si>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</si>
  <si>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</si>
  <si>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</si>
  <si>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</si>
  <si>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</si>
  <si>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</si>
  <si>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</si>
  <si>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</si>
  <si>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</si>
  <si>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</si>
  <si>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</si>
  <si>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</si>
  <si>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</si>
  <si>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</si>
  <si>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</si>
  <si>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</si>
  <si>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</si>
  <si>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</si>
  <si>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</si>
  <si>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</si>
  <si>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</si>
  <si>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</si>
  <si>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</si>
  <si>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</si>
  <si>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</si>
  <si>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</si>
  <si>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</si>
  <si>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</si>
  <si>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</si>
  <si>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</si>
  <si>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</si>
  <si>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</si>
  <si>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</si>
  <si>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</si>
  <si>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</si>
  <si>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</si>
  <si>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</si>
  <si>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</si>
  <si>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</si>
  <si>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</si>
  <si>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</si>
  <si>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</si>
  <si>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</si>
  <si>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</si>
  <si>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</si>
  <si>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</si>
  <si>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</si>
  <si>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</si>
  <si>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</si>
  <si>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</si>
  <si>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</si>
  <si>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</si>
  <si>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宮城県女川町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</si>
  <si>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</si>
  <si>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</si>
  <si>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</si>
  <si>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</si>
  <si>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</si>
  <si>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</si>
  <si>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</si>
  <si>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</si>
  <si>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</si>
  <si>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</si>
  <si>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</si>
  <si>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</si>
  <si>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</si>
  <si>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</si>
  <si>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</si>
  <si>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</si>
  <si>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</si>
  <si>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</si>
  <si>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</si>
  <si>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</si>
  <si>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</si>
  <si>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</si>
  <si>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</si>
  <si>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</si>
  <si>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</si>
  <si>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</si>
  <si>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</si>
  <si>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</si>
  <si>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</si>
  <si>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</si>
  <si>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</si>
  <si>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</si>
  <si>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</si>
  <si>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</si>
  <si>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</si>
  <si>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</si>
  <si>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</si>
  <si>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</si>
  <si>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下水道事業会計</t>
    <phoneticPr fontId="5"/>
  </si>
  <si>
    <t>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</si>
  <si>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</si>
  <si>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</si>
  <si>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</si>
  <si>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</si>
  <si>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</si>
  <si>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</si>
  <si>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</si>
  <si>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</si>
  <si>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</si>
  <si>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</si>
  <si>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</si>
  <si>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</si>
  <si>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</si>
  <si>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</si>
  <si>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</si>
  <si>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</si>
  <si>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</si>
  <si>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</si>
  <si>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</si>
  <si>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</si>
  <si>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</si>
  <si>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</si>
  <si>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</si>
  <si>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</si>
  <si>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</si>
  <si>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</si>
  <si>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</si>
  <si>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</si>
  <si>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</si>
  <si>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</si>
  <si>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</si>
  <si>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</si>
  <si>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</si>
  <si>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</si>
  <si>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</si>
  <si>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</si>
  <si>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</si>
  <si>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</si>
  <si>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</si>
  <si>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</si>
  <si>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</si>
  <si>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</si>
  <si>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</si>
  <si>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</si>
  <si>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</si>
  <si>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</si>
  <si>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</si>
  <si>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</si>
  <si>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</si>
  <si>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</si>
  <si>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</si>
  <si>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</si>
  <si>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</si>
  <si>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</si>
  <si>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</si>
  <si>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</si>
  <si>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</si>
  <si>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</si>
  <si>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</si>
  <si>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</si>
  <si>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</si>
  <si>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</si>
  <si>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</si>
  <si>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</si>
  <si>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</si>
  <si>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</si>
  <si>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</si>
  <si>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</si>
  <si>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</si>
  <si>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</si>
  <si>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</si>
  <si>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</si>
  <si>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</si>
  <si>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</si>
  <si>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</si>
  <si>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</si>
  <si>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</si>
  <si>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</si>
  <si>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</si>
  <si>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</si>
  <si>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</si>
  <si>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</si>
  <si>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</si>
  <si>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</si>
  <si>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</si>
  <si>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</si>
  <si>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</si>
  <si>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</si>
  <si>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</si>
  <si>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</si>
  <si>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</si>
  <si>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</si>
  <si>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</si>
  <si>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</si>
  <si>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</si>
  <si>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</si>
  <si>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</si>
  <si>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</si>
  <si>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</si>
  <si>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</si>
  <si>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</si>
  <si>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</si>
  <si>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</si>
  <si>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</si>
  <si>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</si>
  <si>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</si>
  <si>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</si>
  <si>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</si>
  <si>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</si>
  <si>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</si>
  <si>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</si>
  <si>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</si>
  <si>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</si>
  <si>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</si>
  <si>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</si>
  <si>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</si>
  <si>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</si>
  <si>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</si>
  <si>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</si>
  <si>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</si>
  <si>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</si>
  <si>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</si>
  <si>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</si>
  <si>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</si>
  <si>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</si>
  <si>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</si>
  <si>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</si>
  <si>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</si>
  <si>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</si>
  <si>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</si>
  <si>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</si>
  <si>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</si>
  <si>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</si>
  <si>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</si>
  <si>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</si>
  <si>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</si>
  <si>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37.86</t>
  </si>
  <si>
    <t>▲ 33.93</t>
  </si>
  <si>
    <t>▲ 14.61</t>
  </si>
  <si>
    <t>▲ 22.60</t>
  </si>
  <si>
    <t>▲ 17.18</t>
  </si>
  <si>
    <t>上水道事業会計</t>
  </si>
  <si>
    <t>一般会計</t>
  </si>
  <si>
    <t>介護保険特別会計</t>
  </si>
  <si>
    <t>下水道事業会計</t>
  </si>
  <si>
    <t>国民健康保険特別会計</t>
  </si>
  <si>
    <t>後期高齢者医療特別会計</t>
  </si>
  <si>
    <t>地方卸売市場特別会計</t>
  </si>
  <si>
    <t>その他会計（赤字）</t>
  </si>
  <si>
    <t>その他会計（黒字）</t>
  </si>
  <si>
    <t>R01</t>
    <phoneticPr fontId="5"/>
  </si>
  <si>
    <t>R02</t>
    <phoneticPr fontId="5"/>
  </si>
  <si>
    <t>R03</t>
    <phoneticPr fontId="5"/>
  </si>
  <si>
    <t>R04</t>
    <phoneticPr fontId="5"/>
  </si>
  <si>
    <t>R05</t>
    <phoneticPr fontId="5"/>
  </si>
  <si>
    <t>-</t>
    <phoneticPr fontId="2"/>
  </si>
  <si>
    <t>石巻地区広域行政事務組合</t>
    <rPh sb="0" eb="4">
      <t>イシノマキチク</t>
    </rPh>
    <rPh sb="4" eb="12">
      <t>コウイキギョウセイジムクミアイ</t>
    </rPh>
    <phoneticPr fontId="10"/>
  </si>
  <si>
    <t>宮城県市町村職員退職手当組合</t>
    <rPh sb="0" eb="3">
      <t>ミヤギケン</t>
    </rPh>
    <rPh sb="3" eb="8">
      <t>シチョウソンショクイン</t>
    </rPh>
    <rPh sb="8" eb="14">
      <t>タイショクテアテクミアイ</t>
    </rPh>
    <phoneticPr fontId="10"/>
  </si>
  <si>
    <t>宮城県後期高齢者医療広域連合</t>
    <rPh sb="0" eb="3">
      <t>ミヤギケン</t>
    </rPh>
    <rPh sb="3" eb="8">
      <t>コウキコウレイシャ</t>
    </rPh>
    <rPh sb="8" eb="14">
      <t>イリョウコウイキレンゴウ</t>
    </rPh>
    <phoneticPr fontId="10"/>
  </si>
  <si>
    <t>宮城県市町村非常勤消防団員補償報償組合</t>
    <rPh sb="0" eb="3">
      <t>ミヤギケン</t>
    </rPh>
    <rPh sb="3" eb="6">
      <t>シチョウソン</t>
    </rPh>
    <rPh sb="6" eb="9">
      <t>ヒジョウキン</t>
    </rPh>
    <rPh sb="9" eb="13">
      <t>ショウボウダンイン</t>
    </rPh>
    <rPh sb="13" eb="15">
      <t>ホショウ</t>
    </rPh>
    <rPh sb="15" eb="17">
      <t>ホウショウ</t>
    </rPh>
    <rPh sb="17" eb="19">
      <t>クミアイ</t>
    </rPh>
    <phoneticPr fontId="10"/>
  </si>
  <si>
    <t>宮城県市町村自治振興センター</t>
    <rPh sb="0" eb="3">
      <t>ミヤギケン</t>
    </rPh>
    <rPh sb="3" eb="6">
      <t>シチョウソン</t>
    </rPh>
    <rPh sb="6" eb="10">
      <t>ジチシンコウ</t>
    </rPh>
    <phoneticPr fontId="10"/>
  </si>
  <si>
    <t>シーパル女川汽船</t>
    <rPh sb="4" eb="6">
      <t>オナガワ</t>
    </rPh>
    <rPh sb="6" eb="8">
      <t>キセン</t>
    </rPh>
    <phoneticPr fontId="10"/>
  </si>
  <si>
    <t>女川観光ホテル</t>
    <rPh sb="0" eb="2">
      <t>オナガワ</t>
    </rPh>
    <rPh sb="2" eb="4">
      <t>カンコウ</t>
    </rPh>
    <phoneticPr fontId="10"/>
  </si>
  <si>
    <t>女川魚市場</t>
    <rPh sb="0" eb="2">
      <t>オナガワ</t>
    </rPh>
    <rPh sb="2" eb="5">
      <t>ウオイチバ</t>
    </rPh>
    <phoneticPr fontId="10"/>
  </si>
  <si>
    <t>女川みらい創造</t>
    <rPh sb="0" eb="2">
      <t>オナガワ</t>
    </rPh>
    <rPh sb="5" eb="7">
      <t>ソウゾウ</t>
    </rPh>
    <phoneticPr fontId="10"/>
  </si>
  <si>
    <t>公共施設整備等基金</t>
    <phoneticPr fontId="5"/>
  </si>
  <si>
    <t>電源立地地域対策交付金事業基金</t>
    <phoneticPr fontId="5"/>
  </si>
  <si>
    <t>復興まちづくり基金</t>
    <phoneticPr fontId="5"/>
  </si>
  <si>
    <t>カタールフレンド基金</t>
    <rPh sb="8" eb="10">
      <t>キキン</t>
    </rPh>
    <phoneticPr fontId="5"/>
  </si>
  <si>
    <t>ふるさと応援基金</t>
    <rPh sb="4" eb="6">
      <t>オウエン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</si>
  <si>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</si>
  <si>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</si>
  <si>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旧来からの起債抑制策により将来負担比率は類似団体内平均値を下回っている。また、東日本大震災に係る復旧・復興事業による公共施設の整備による新規施設の増加に伴い、有形固定資産減価償却率は類似団体内平均値を大きく下回っている。今後は、復旧・復興事業により整備した新規施設の減価償却により、有形固定資産減価償却率の増加が見込まれるため、引き続き健全な財政運営が図れるよう財政の適正化に取組み、老朽化対策を含めた施設管理を行っ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</si>
  <si>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</si>
  <si>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</si>
  <si>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</si>
  <si>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</si>
  <si>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</si>
  <si>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</si>
  <si>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類似団体内平均値を下回っており、実質公債費比率についても、令和５年度決算では対前年度比で0.4％増加しているが、類似団体内平均値を下回っている状況である。これは、旧来からの起債抑制等によるものであるが、今後は出島架橋建設事業に係る起債額・償還額の増加により、更なる実質公債費比率の上昇が見込まれる。そのため、引き続き、健全な財政運営が図れるよう、これまで以上に公債費の適正化に取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</si>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</sst>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3BDE-4AA7-9D32-57BD7A173A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2403958</c:v>
                </c:pt>
                <c:pt idx="1">
                  <c:v>3088315</c:v>
                </c:pt>
                <c:pt idx="2">
                  <c:v>726820</c:v>
                </c:pt>
                <c:pt idx="3">
                  <c:v>874797</c:v>
                </c:pt>
                <c:pt idx="4">
                  <c:v>954781</c:v>
                </c:pt>
              </c:numCache>
            </c:numRef>
          </c:val>
          <c:smooth val="0"/>
          <c:extLst>
            <c:ext xmlns:c16="http://schemas.microsoft.com/office/drawing/2014/chart" uri="{C3380CC4-5D6E-409C-BE32-E72D297353CC}">
              <c16:uniqueId val="{00000001-3BDE-4AA7-9D32-57BD7A173A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5.1100000000000003</c:v>
                </c:pt>
                <c:pt idx="1">
                  <c:v>5.22</c:v>
                </c:pt>
                <c:pt idx="2">
                  <c:v>4.1399999999999997</c:v>
                </c:pt>
                <c:pt idx="3">
                  <c:v>4.07</c:v>
                </c:pt>
                <c:pt idx="4">
                  <c:v>3.61</c:v>
                </c:pt>
              </c:numCache>
            </c:numRef>
          </c:val>
          <c:extLst>
            <c:ext xmlns:c16="http://schemas.microsoft.com/office/drawing/2014/chart" uri="{C3380CC4-5D6E-409C-BE32-E72D297353CC}">
              <c16:uniqueId val="{00000000-C390-46BB-9081-7CAD8B6598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395.38</c:v>
                </c:pt>
                <c:pt idx="1">
                  <c:v>364.38</c:v>
                </c:pt>
                <c:pt idx="2">
                  <c:v>333.88</c:v>
                </c:pt>
                <c:pt idx="3">
                  <c:v>327.14</c:v>
                </c:pt>
                <c:pt idx="4">
                  <c:v>309.60000000000002</c:v>
                </c:pt>
              </c:numCache>
            </c:numRef>
          </c:val>
          <c:extLst>
            <c:ext xmlns:c16="http://schemas.microsoft.com/office/drawing/2014/chart" uri="{C3380CC4-5D6E-409C-BE32-E72D297353CC}">
              <c16:uniqueId val="{00000001-C390-46BB-9081-7CAD8B6598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-37.86</c:v>
                </c:pt>
                <c:pt idx="1">
                  <c:v>-33.93</c:v>
                </c:pt>
                <c:pt idx="2">
                  <c:v>-14.61</c:v>
                </c:pt>
                <c:pt idx="3">
                  <c:v>-22.6</c:v>
                </c:pt>
                <c:pt idx="4">
                  <c:v>-17.18</c:v>
                </c:pt>
              </c:numCache>
            </c:numRef>
          </c:val>
          <c:smooth val="0"/>
          <c:extLst>
            <c:ext xmlns:c16="http://schemas.microsoft.com/office/drawing/2014/chart" uri="{C3380CC4-5D6E-409C-BE32-E72D297353CC}">
              <c16:uniqueId val="{00000002-C390-46BB-9081-7CAD8B6598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3.85</c:v>
                </c:pt>
                <c:pt idx="2">
                  <c:v>#N/A</c:v>
                </c:pt>
                <c:pt idx="3">
                  <c:v>7.82</c:v>
                </c:pt>
                <c:pt idx="4">
                  <c:v>#N/A</c:v>
                </c:pt>
                <c:pt idx="5">
                  <c:v>7.51</c:v>
                </c:pt>
                <c:pt idx="6">
                  <c:v>0</c:v>
                </c:pt>
                <c:pt idx="7">
                  <c:v>0</c:v>
                </c:pt>
                <c:pt idx="8">
                  <c:v>0</c:v>
                </c:pt>
                <c:pt idx="9">
                  <c:v>0</c:v>
                </c:pt>
              </c:numCache>
            </c:numRef>
          </c:val>
          <c:extLst>
            <c:ext xmlns:c16="http://schemas.microsoft.com/office/drawing/2014/chart" uri="{C3380CC4-5D6E-409C-BE32-E72D297353CC}">
              <c16:uniqueId val="{00000000-2336-4342-BF9A-6F45E89BA6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36-4342-BF9A-6F45E89BA64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336-4342-BF9A-6F45E89BA641}"/>
            </c:ext>
          </c:extLst>
        </c:ser>
        <c:ser>
          <c:idx val="3"/>
          <c:order val="3"/>
          <c:tx>
            <c:strRef>
              <c:f>データシート!$A$30</c:f>
              <c:strCache>
                <c:ptCount val="1"/>
                <c:pt idx="0">
                  <c:v>地方卸売市場特別会計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336-4342-BF9A-6F45E89BA64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4-2336-4342-BF9A-6F45E89BA64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0.69</c:v>
                </c:pt>
                <c:pt idx="2">
                  <c:v>#N/A</c:v>
                </c:pt>
                <c:pt idx="3">
                  <c:v>0.59</c:v>
                </c:pt>
                <c:pt idx="4">
                  <c:v>#N/A</c:v>
                </c:pt>
                <c:pt idx="5">
                  <c:v>0.44</c:v>
                </c:pt>
                <c:pt idx="6">
                  <c:v>#N/A</c:v>
                </c:pt>
                <c:pt idx="7">
                  <c:v>0.55000000000000004</c:v>
                </c:pt>
                <c:pt idx="8">
                  <c:v>#N/A</c:v>
                </c:pt>
                <c:pt idx="9">
                  <c:v>0.11</c:v>
                </c:pt>
              </c:numCache>
            </c:numRef>
          </c:val>
          <c:extLst>
            <c:ext xmlns:c16="http://schemas.microsoft.com/office/drawing/2014/chart" uri="{C3380CC4-5D6E-409C-BE32-E72D297353CC}">
              <c16:uniqueId val="{00000005-2336-4342-BF9A-6F45E89BA64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0.23</c:v>
                </c:pt>
                <c:pt idx="8">
                  <c:v>#N/A</c:v>
                </c:pt>
                <c:pt idx="9">
                  <c:v>0.45</c:v>
                </c:pt>
              </c:numCache>
            </c:numRef>
          </c:val>
          <c:extLst>
            <c:ext xmlns:c16="http://schemas.microsoft.com/office/drawing/2014/chart" uri="{C3380CC4-5D6E-409C-BE32-E72D297353CC}">
              <c16:uniqueId val="{00000006-2336-4342-BF9A-6F45E89BA64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0.56000000000000005</c:v>
                </c:pt>
                <c:pt idx="2">
                  <c:v>#N/A</c:v>
                </c:pt>
                <c:pt idx="3">
                  <c:v>1.07</c:v>
                </c:pt>
                <c:pt idx="4">
                  <c:v>#N/A</c:v>
                </c:pt>
                <c:pt idx="5">
                  <c:v>1</c:v>
                </c:pt>
                <c:pt idx="6">
                  <c:v>#N/A</c:v>
                </c:pt>
                <c:pt idx="7">
                  <c:v>1.02</c:v>
                </c:pt>
                <c:pt idx="8">
                  <c:v>#N/A</c:v>
                </c:pt>
                <c:pt idx="9">
                  <c:v>0.87</c:v>
                </c:pt>
              </c:numCache>
            </c:numRef>
          </c:val>
          <c:extLst>
            <c:ext xmlns:c16="http://schemas.microsoft.com/office/drawing/2014/chart" uri="{C3380CC4-5D6E-409C-BE32-E72D297353CC}">
              <c16:uniqueId val="{00000007-2336-4342-BF9A-6F45E89BA64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5.0999999999999996</c:v>
                </c:pt>
                <c:pt idx="2">
                  <c:v>#N/A</c:v>
                </c:pt>
                <c:pt idx="3">
                  <c:v>5.21</c:v>
                </c:pt>
                <c:pt idx="4">
                  <c:v>#N/A</c:v>
                </c:pt>
                <c:pt idx="5">
                  <c:v>4.13</c:v>
                </c:pt>
                <c:pt idx="6">
                  <c:v>#N/A</c:v>
                </c:pt>
                <c:pt idx="7">
                  <c:v>4.07</c:v>
                </c:pt>
                <c:pt idx="8">
                  <c:v>#N/A</c:v>
                </c:pt>
                <c:pt idx="9">
                  <c:v>3.61</c:v>
                </c:pt>
              </c:numCache>
            </c:numRef>
          </c:val>
          <c:extLst>
            <c:ext xmlns:c16="http://schemas.microsoft.com/office/drawing/2014/chart" uri="{C3380CC4-5D6E-409C-BE32-E72D297353CC}">
              <c16:uniqueId val="{00000008-2336-4342-BF9A-6F45E89BA641}"/>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7.41</c:v>
                </c:pt>
                <c:pt idx="8">
                  <c:v>#N/A</c:v>
                </c:pt>
                <c:pt idx="9">
                  <c:v>5.92</c:v>
                </c:pt>
              </c:numCache>
            </c:numRef>
          </c:val>
          <c:extLst>
            <c:ext xmlns:c16="http://schemas.microsoft.com/office/drawing/2014/chart" uri="{C3380CC4-5D6E-409C-BE32-E72D297353CC}">
              <c16:uniqueId val="{00000009-2336-4342-BF9A-6F45E89BA6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437</c:v>
                </c:pt>
                <c:pt idx="5">
                  <c:v>469</c:v>
                </c:pt>
                <c:pt idx="8">
                  <c:v>500</c:v>
                </c:pt>
                <c:pt idx="11">
                  <c:v>629</c:v>
                </c:pt>
                <c:pt idx="14">
                  <c:v>680</c:v>
                </c:pt>
              </c:numCache>
            </c:numRef>
          </c:val>
          <c:extLst>
            <c:ext xmlns:c16="http://schemas.microsoft.com/office/drawing/2014/chart" uri="{C3380CC4-5D6E-409C-BE32-E72D297353CC}">
              <c16:uniqueId val="{00000000-75B7-490A-A87F-0FC3D1180AC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5B7-490A-A87F-0FC3D1180AC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5B7-490A-A87F-0FC3D1180AC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c:v>
                </c:pt>
                <c:pt idx="3">
                  <c:v>5</c:v>
                </c:pt>
                <c:pt idx="6">
                  <c:v>8</c:v>
                </c:pt>
                <c:pt idx="9">
                  <c:v>9</c:v>
                </c:pt>
                <c:pt idx="12">
                  <c:v>9</c:v>
                </c:pt>
              </c:numCache>
            </c:numRef>
          </c:val>
          <c:extLst>
            <c:ext xmlns:c16="http://schemas.microsoft.com/office/drawing/2014/chart" uri="{C3380CC4-5D6E-409C-BE32-E72D297353CC}">
              <c16:uniqueId val="{00000003-75B7-490A-A87F-0FC3D1180AC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216</c:v>
                </c:pt>
                <c:pt idx="3">
                  <c:v>195</c:v>
                </c:pt>
                <c:pt idx="6">
                  <c:v>171</c:v>
                </c:pt>
                <c:pt idx="9">
                  <c:v>198</c:v>
                </c:pt>
                <c:pt idx="12">
                  <c:v>211</c:v>
                </c:pt>
              </c:numCache>
            </c:numRef>
          </c:val>
          <c:extLst>
            <c:ext xmlns:c16="http://schemas.microsoft.com/office/drawing/2014/chart" uri="{C3380CC4-5D6E-409C-BE32-E72D297353CC}">
              <c16:uniqueId val="{00000004-75B7-490A-A87F-0FC3D1180AC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B7-490A-A87F-0FC3D1180AC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B7-490A-A87F-0FC3D1180AC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317</c:v>
                </c:pt>
                <c:pt idx="3">
                  <c:v>381</c:v>
                </c:pt>
                <c:pt idx="6">
                  <c:v>558</c:v>
                </c:pt>
                <c:pt idx="9">
                  <c:v>597</c:v>
                </c:pt>
                <c:pt idx="12">
                  <c:v>650</c:v>
                </c:pt>
              </c:numCache>
            </c:numRef>
          </c:val>
          <c:extLst>
            <c:ext xmlns:c16="http://schemas.microsoft.com/office/drawing/2014/chart" uri="{C3380CC4-5D6E-409C-BE32-E72D297353CC}">
              <c16:uniqueId val="{00000007-75B7-490A-A87F-0FC3D1180AC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100</c:v>
                </c:pt>
                <c:pt idx="2">
                  <c:v>#N/A</c:v>
                </c:pt>
                <c:pt idx="3">
                  <c:v>#N/A</c:v>
                </c:pt>
                <c:pt idx="4">
                  <c:v>112</c:v>
                </c:pt>
                <c:pt idx="5">
                  <c:v>#N/A</c:v>
                </c:pt>
                <c:pt idx="6">
                  <c:v>#N/A</c:v>
                </c:pt>
                <c:pt idx="7">
                  <c:v>237</c:v>
                </c:pt>
                <c:pt idx="8">
                  <c:v>#N/A</c:v>
                </c:pt>
                <c:pt idx="9">
                  <c:v>#N/A</c:v>
                </c:pt>
                <c:pt idx="10">
                  <c:v>175</c:v>
                </c:pt>
                <c:pt idx="11">
                  <c:v>#N/A</c:v>
                </c:pt>
                <c:pt idx="12">
                  <c:v>#N/A</c:v>
                </c:pt>
                <c:pt idx="13">
                  <c:v>190</c:v>
                </c:pt>
                <c:pt idx="14">
                  <c:v>#N/A</c:v>
                </c:pt>
              </c:numCache>
            </c:numRef>
          </c:val>
          <c:smooth val="0"/>
          <c:extLst>
            <c:ext xmlns:c16="http://schemas.microsoft.com/office/drawing/2014/chart" uri="{C3380CC4-5D6E-409C-BE32-E72D297353CC}">
              <c16:uniqueId val="{00000008-75B7-490A-A87F-0FC3D1180AC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3947</c:v>
                </c:pt>
                <c:pt idx="5">
                  <c:v>4365</c:v>
                </c:pt>
                <c:pt idx="8">
                  <c:v>4689</c:v>
                </c:pt>
                <c:pt idx="11">
                  <c:v>5358</c:v>
                </c:pt>
                <c:pt idx="14">
                  <c:v>5010</c:v>
                </c:pt>
              </c:numCache>
            </c:numRef>
          </c:val>
          <c:extLst>
            <c:ext xmlns:c16="http://schemas.microsoft.com/office/drawing/2014/chart" uri="{C3380CC4-5D6E-409C-BE32-E72D297353CC}">
              <c16:uniqueId val="{00000000-C008-4E04-936A-7603D05B28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2426</c:v>
                </c:pt>
                <c:pt idx="5">
                  <c:v>3247</c:v>
                </c:pt>
                <c:pt idx="8">
                  <c:v>2515</c:v>
                </c:pt>
                <c:pt idx="11">
                  <c:v>1811</c:v>
                </c:pt>
                <c:pt idx="14">
                  <c:v>1164</c:v>
                </c:pt>
              </c:numCache>
            </c:numRef>
          </c:val>
          <c:extLst>
            <c:ext xmlns:c16="http://schemas.microsoft.com/office/drawing/2014/chart" uri="{C3380CC4-5D6E-409C-BE32-E72D297353CC}">
              <c16:uniqueId val="{00000001-C008-4E04-936A-7603D05B28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19426</c:v>
                </c:pt>
                <c:pt idx="5">
                  <c:v>18001</c:v>
                </c:pt>
                <c:pt idx="8">
                  <c:v>18243</c:v>
                </c:pt>
                <c:pt idx="11">
                  <c:v>18237</c:v>
                </c:pt>
                <c:pt idx="14">
                  <c:v>18523</c:v>
                </c:pt>
              </c:numCache>
            </c:numRef>
          </c:val>
          <c:extLst>
            <c:ext xmlns:c16="http://schemas.microsoft.com/office/drawing/2014/chart" uri="{C3380CC4-5D6E-409C-BE32-E72D297353CC}">
              <c16:uniqueId val="{00000002-C008-4E04-936A-7603D05B28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08-4E04-936A-7603D05B28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08-4E04-936A-7603D05B28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08-4E04-936A-7603D05B28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735</c:v>
                </c:pt>
                <c:pt idx="3">
                  <c:v>652</c:v>
                </c:pt>
                <c:pt idx="6">
                  <c:v>654</c:v>
                </c:pt>
                <c:pt idx="9">
                  <c:v>619</c:v>
                </c:pt>
                <c:pt idx="12">
                  <c:v>612</c:v>
                </c:pt>
              </c:numCache>
            </c:numRef>
          </c:val>
          <c:extLst>
            <c:ext xmlns:c16="http://schemas.microsoft.com/office/drawing/2014/chart" uri="{C3380CC4-5D6E-409C-BE32-E72D297353CC}">
              <c16:uniqueId val="{00000006-C008-4E04-936A-7603D05B28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c:v>
                </c:pt>
                <c:pt idx="3">
                  <c:v>39</c:v>
                </c:pt>
                <c:pt idx="6">
                  <c:v>37</c:v>
                </c:pt>
                <c:pt idx="9">
                  <c:v>33</c:v>
                </c:pt>
                <c:pt idx="12">
                  <c:v>34</c:v>
                </c:pt>
              </c:numCache>
            </c:numRef>
          </c:val>
          <c:extLst>
            <c:ext xmlns:c16="http://schemas.microsoft.com/office/drawing/2014/chart" uri="{C3380CC4-5D6E-409C-BE32-E72D297353CC}">
              <c16:uniqueId val="{00000007-C008-4E04-936A-7603D05B28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2763</c:v>
                </c:pt>
                <c:pt idx="3">
                  <c:v>2570</c:v>
                </c:pt>
                <c:pt idx="6">
                  <c:v>2326</c:v>
                </c:pt>
                <c:pt idx="9">
                  <c:v>2136</c:v>
                </c:pt>
                <c:pt idx="12">
                  <c:v>2459</c:v>
                </c:pt>
              </c:numCache>
            </c:numRef>
          </c:val>
          <c:extLst>
            <c:ext xmlns:c16="http://schemas.microsoft.com/office/drawing/2014/chart" uri="{C3380CC4-5D6E-409C-BE32-E72D297353CC}">
              <c16:uniqueId val="{00000008-C008-4E04-936A-7603D05B28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008-4E04-936A-7603D05B28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5873</c:v>
                </c:pt>
                <c:pt idx="3">
                  <c:v>6113</c:v>
                </c:pt>
                <c:pt idx="6">
                  <c:v>6902</c:v>
                </c:pt>
                <c:pt idx="9">
                  <c:v>7315</c:v>
                </c:pt>
                <c:pt idx="12">
                  <c:v>8257</c:v>
                </c:pt>
              </c:numCache>
            </c:numRef>
          </c:val>
          <c:extLst>
            <c:ext xmlns:c16="http://schemas.microsoft.com/office/drawing/2014/chart" uri="{C3380CC4-5D6E-409C-BE32-E72D297353CC}">
              <c16:uniqueId val="{0000000A-C008-4E04-936A-7603D05B28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008-4E04-936A-7603D05B28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12787</c:v>
                </c:pt>
                <c:pt idx="1">
                  <c:v>12116</c:v>
                </c:pt>
                <c:pt idx="2">
                  <c:v>11637</c:v>
                </c:pt>
              </c:numCache>
            </c:numRef>
          </c:val>
          <c:extLst>
            <c:ext xmlns:c16="http://schemas.microsoft.com/office/drawing/2014/chart" uri="{C3380CC4-5D6E-409C-BE32-E72D297353CC}">
              <c16:uniqueId val="{00000000-1470-4362-BA04-CB5ADD0AED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c:v>
                </c:pt>
                <c:pt idx="1">
                  <c:v>15</c:v>
                </c:pt>
                <c:pt idx="2">
                  <c:v>15</c:v>
                </c:pt>
              </c:numCache>
            </c:numRef>
          </c:val>
          <c:extLst>
            <c:ext xmlns:c16="http://schemas.microsoft.com/office/drawing/2014/chart" uri="{C3380CC4-5D6E-409C-BE32-E72D297353CC}">
              <c16:uniqueId val="{00000001-1470-4362-BA04-CB5ADD0AED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4825</c:v>
                </c:pt>
                <c:pt idx="1">
                  <c:v>5475</c:v>
                </c:pt>
                <c:pt idx="2">
                  <c:v>6225</c:v>
                </c:pt>
              </c:numCache>
            </c:numRef>
          </c:val>
          <c:extLst>
            <c:ext xmlns:c16="http://schemas.microsoft.com/office/drawing/2014/chart" uri="{C3380CC4-5D6E-409C-BE32-E72D297353CC}">
              <c16:uniqueId val="{00000002-1470-4362-BA04-CB5ADD0AED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{D05B2471-FCC8-4FB5-BD2D-260E19A47DD2}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4A0-44A5-9817-1D4F046B95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{A0CFCF26-9E32-43E6-A4E1-27EDE782472F}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A0-44A5-9817-1D4F046B95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{D3297D56-925C-4040-BB1A-7280455B80DF}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A0-44A5-9817-1D4F046B95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{DF93B474-2841-4216-82E4-4D2EF3FB9AF2}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A0-44A5-9817-1D4F046B95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{C88BE84C-CD6B-4839-9CC6-0C4451A67D25}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A0-44A5-9817-1D4F046B955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{E3164CC2-E1C0-4BBC-8E60-1739BB1AC7E4}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4A0-44A5-9817-1D4F046B955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{87232CBC-2D9F-4AF6-A3BA-CC405814DFC2}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4A0-44A5-9817-1D4F046B955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{A86445E0-2C8E-456A-B196-EA407C94DBF5}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4A0-44A5-9817-1D4F046B955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{72D5F9C7-DA14-4B9F-AEFF-2100BE5DEC2B}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4A0-44A5-9817-1D4F046B95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27.5</c:v>
                </c:pt>
                <c:pt idx="8">
                  <c:v>32.299999999999997</c:v>
                </c:pt>
                <c:pt idx="16">
                  <c:v>34.5</c:v>
                </c:pt>
                <c:pt idx="24">
                  <c:v>36.4</c:v>
                </c:pt>
                <c:pt idx="32">
                  <c:v>37.700000000000003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4A0-44A5-9817-1D4F046B95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{9AFB3707-9DED-4C0B-9028-4B7FBC01B381}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4A0-44A5-9817-1D4F046B955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{20173DFA-0AD5-4F9D-84BD-07E3CE229075}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A0-44A5-9817-1D4F046B95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{E8A1E034-D0C7-4F15-B3C8-0FFE7E1110D5}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A0-44A5-9817-1D4F046B95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{73466958-6E4C-48D7-9BA8-8DE4CCFE4001}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A0-44A5-9817-1D4F046B95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{2E6CB00F-2674-4574-B5F7-BFC78FC4A60A}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A0-44A5-9817-1D4F046B9552}"/>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{5466DEF3-4B1D-4986-BE0B-02C9CC526E14}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4A0-44A5-9817-1D4F046B9552}"/>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{742056A5-E76C-4A82-ABB3-D605CE083D52}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4A0-44A5-9817-1D4F046B9552}"/>
                </c:ext>
              </c:extLst>
            </c:dLbl>
            <c:dLbl>
              <c:idx val="24"/>
              <c:layout>
                <c:manualLayout>
                  <c:x val="-3.8390681010890965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{30B27506-CF4F-45E0-B1AE-537A97CD513A}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4A0-44A5-9817-1D4F046B9552}"/>
                </c:ext>
              </c:extLst>
            </c:dLbl>
            <c:dLbl>
              <c:idx val="32"/>
              <c:layout>
                <c:manualLayout>
                  <c:x val="-2.564082028957738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{5FEFAD85-8463-4B37-A668-F0189E40E53D}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4A0-44A5-9817-1D4F046B95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4A0-44A5-9817-1D4F046B9552}"/>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{D344DA4A-2420-4C71-BEFB-0A440A77C7F3}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F44-4F45-B26B-D4D027B8F4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{35D93773-42A9-44E0-AA6B-EA9A490D6696}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44-4F45-B26B-D4D027B8F4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{67110B3E-4957-4253-A923-F2B0BAD504AF}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44-4F45-B26B-D4D027B8F4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{14B8EF03-D495-4FBE-B5A6-851BF0084F46}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44-4F45-B26B-D4D027B8F4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{FED7C04C-31C4-4250-8EE1-71A20903B368}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44-4F45-B26B-D4D027B8F4C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{5DFAECFB-F9D3-4E39-9CB7-815FFA0F48CC}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F44-4F45-B26B-D4D027B8F4C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{2B8ADED5-C9DA-4C27-996D-08CC5F444240}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F44-4F45-B26B-D4D027B8F4C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{169A0AE8-9731-48F9-B5ED-32D6CB3890BA}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F44-4F45-B26B-D4D027B8F4C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{A12FC847-B57E-43F5-95C5-3AD966C69640}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F44-4F45-B26B-D4D027B8F4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3.4</c:v>
                </c:pt>
                <c:pt idx="16">
                  <c:v>5</c:v>
                </c:pt>
                <c:pt idx="24">
                  <c:v>5.5</c:v>
                </c:pt>
                <c:pt idx="32">
                  <c:v>5.9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F44-4F45-B26B-D4D027B8F4C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{4AA0098D-8781-4B99-A77F-B462095F4BDE}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F44-4F45-B26B-D4D027B8F4C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{CC427A7A-B274-482A-B974-C389DA3FB0C6}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44-4F45-B26B-D4D027B8F4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{26E79AA5-8114-40D9-9762-57F855917CEA}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44-4F45-B26B-D4D027B8F4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{676898BA-CD34-4E50-AAC2-BEB6D5076E59}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44-4F45-B26B-D4D027B8F4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{4330AF96-3B30-48A8-93B5-35576AE4AEF4}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44-4F45-B26B-D4D027B8F4C4}"/>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{82875031-1D31-432D-82DC-C96F98B25B4B}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F44-4F45-B26B-D4D027B8F4C4}"/>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{4FDBF513-B014-4C30-A5E5-BFDD9F043C5B}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F44-4F45-B26B-D4D027B8F4C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{8B0EBB5D-F03C-417B-8D5C-25EDE046E080}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F44-4F45-B26B-D4D027B8F4C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{F511D1D5-28E4-41DA-8151-C55122467207}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F44-4F45-B26B-D4D027B8F4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F44-4F45-B26B-D4D027B8F4C4}"/>
            </c:ext>
          </c:extLst>
        </c:ser>
        <c:dLbls>
          <c:showLegendKey val="0"/>
          <c:showVal val="1"/>
          <c:showCatName val="0"/>
          <c:showSerName val="0"/>
          <c:showPercent val="0"/>
          <c:showBubbleSize val="0"/>
        </c:dLbls>
        <c:axId val="84219776"/>
        <c:axId val="84234240"/>
      </c:scatterChart>
      <c:valAx>
        <c:axId val="84219776"/>
        <c:scaling>
          <c:orientation val="maxMin"/>
          <c:max val="8.5"/>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宮城県女川町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については、東日本大震災以降、災害公営住宅の建設に伴い借入を行っており、元金据置期間の終了により元金償還が発生している。また、出島架橋建設事業に係る辺地対策事業債についても、元金償還が発生しており、今後も増加していくこと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算入公債費等については、辺地対策事業債に係る償還額の増加に伴い、増加している。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本町では、満期一括償還による借入がない。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宮城県女川町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残高は、漁港や教育関係施設の借入の完済などにより減少する一方で、災害公営住宅債や出島架橋建設事業に係る辺地対策事業債の借入により増加傾向である。今後も、出島架橋建設事業や万石浦漁港整備事業に係る起債の発行を予定しているため、増加する見込みであるが、元利償還金が基準財政需要額算入対象であることから、充当可能財源も増加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宮城県女川町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原子力発電施設の固定資産税（償却資産分）を計画的に積立を行っていたが、固定資産税の性質上、毎年減収となっており、近年は歳出が歳入を超過しているため取崩している状況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近年、財政調整基金の取崩し額が増えてきている傾向であるため、歳入歳出のバランスを計り、取崩し額の抑制に努める。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・公共施設整備等基金：公共施設の整備及び管理運営に資するため。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・カタールフレンド基金：女川町の子供たちが将来に夢と希望を持ち、かつ、安全で健やかに育つことを目的とした教育のための事業に要する経費の財源に充てるため。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・復興まちづくり基金：東日本大震災からの復興事業等の財源に充てるため。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・公共施設整備等基金：災害公営住宅に係る家賃低廉・低減事業補助金及び基金運用利子により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億円を積立てているため、増加となっている。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・電源立地地域対策交付金事業基金：公共施設改修事業に要する経費の財源に充てるため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億円取崩したものの、新たに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億円積立てたため微増となった。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・公共施設整備等基金：災害公営住宅に係る家賃低減・低廉事業補助金が継続して交付される予定であるため、計画的に積立てていく。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令和５年度への繰越事業（普通建設事業等）への取崩しにより微減している。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原子力発電施設の固定資産税（償却資産分）等について、例年、計画的に積立を行ってきていたが、固定資産税については、性質上、毎年減収となっていくため、減少が見込まれる。そのため、より一層の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運用利子による微増はあるものの、百万円単位未満のため数値上は昨年度と同数値となっている。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地方債の償還計画を踏まえ、積立を行っていく予定である。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宮城県女川町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5,918
5,661
65.35
14,521,121
13,428,564
135,763
3,758,742
8,181,257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本町における有形固定資産減価償却率は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37.7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％増加しているが、類似団体内平均値との比較では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下回っている状況である。これは、東日本大震災からの復旧・復興事業による新規施設の増加が要因であると考えられる。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令和２年度までに復旧・復興事業が概ね完了しており、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年々、</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減価償却率は増加しており、今後も類似団体内平均値へ近づいていくものと考えられる。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44767</xdr:rowOff>
    </xdr:from>
    <xdr:to>
      <xdr:col>23</xdr:col>
      <xdr:colOff>85090</xdr:colOff>
      <xdr:row>33</xdr:row>
      <xdr:rowOff>94297</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616892"/>
          <a:ext cx="1270" cy="90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98124</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527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94297</xdr:rowOff>
    </xdr:from>
    <xdr:to>
      <xdr:col>23</xdr:col>
      <xdr:colOff>174625</xdr:colOff>
      <xdr:row>33</xdr:row>
      <xdr:rowOff>94297</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52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162894</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39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44767</xdr:rowOff>
    </xdr:from>
    <xdr:to>
      <xdr:col>23</xdr:col>
      <xdr:colOff>174625</xdr:colOff>
      <xdr:row>28</xdr:row>
      <xdr:rowOff>44767</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616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22966</xdr:rowOff>
    </xdr:from>
    <xdr:to>
      <xdr:col>19</xdr:col>
      <xdr:colOff>187325</xdr:colOff>
      <xdr:row>31</xdr:row>
      <xdr:rowOff>124566</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117052</xdr:rowOff>
    </xdr:from>
    <xdr:to>
      <xdr:col>7</xdr:col>
      <xdr:colOff>187325</xdr:colOff>
      <xdr:row>31</xdr:row>
      <xdr:rowOff>47202</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8361</xdr:rowOff>
    </xdr:from>
    <xdr:to>
      <xdr:col>23</xdr:col>
      <xdr:colOff>136525</xdr:colOff>
      <xdr:row>28</xdr:row>
      <xdr:rowOff>109961</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558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118445</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551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156422</xdr:rowOff>
    </xdr:from>
    <xdr:to>
      <xdr:col>19</xdr:col>
      <xdr:colOff>187325</xdr:colOff>
      <xdr:row>28</xdr:row>
      <xdr:rowOff>86572</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55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35772</xdr:rowOff>
    </xdr:from>
    <xdr:to>
      <xdr:col>23</xdr:col>
      <xdr:colOff>85725</xdr:colOff>
      <xdr:row>28</xdr:row>
      <xdr:rowOff>59161</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5607897"/>
          <a:ext cx="7112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122238</xdr:rowOff>
    </xdr:from>
    <xdr:to>
      <xdr:col>15</xdr:col>
      <xdr:colOff>187325</xdr:colOff>
      <xdr:row>28</xdr:row>
      <xdr:rowOff>52388</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552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1588</xdr:rowOff>
    </xdr:from>
    <xdr:to>
      <xdr:col>19</xdr:col>
      <xdr:colOff>136525</xdr:colOff>
      <xdr:row>28</xdr:row>
      <xdr:rowOff>35772</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5573713"/>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82656</xdr:rowOff>
    </xdr:from>
    <xdr:to>
      <xdr:col>11</xdr:col>
      <xdr:colOff>187325</xdr:colOff>
      <xdr:row>28</xdr:row>
      <xdr:rowOff>12806</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548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133456</xdr:rowOff>
    </xdr:from>
    <xdr:to>
      <xdr:col>15</xdr:col>
      <xdr:colOff>136525</xdr:colOff>
      <xdr:row>28</xdr:row>
      <xdr:rowOff>1588</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5534131"/>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167746</xdr:rowOff>
    </xdr:from>
    <xdr:to>
      <xdr:col>7</xdr:col>
      <xdr:colOff>187325</xdr:colOff>
      <xdr:row>27</xdr:row>
      <xdr:rowOff>97896</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53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47096</xdr:rowOff>
    </xdr:from>
    <xdr:to>
      <xdr:col>11</xdr:col>
      <xdr:colOff>136525</xdr:colOff>
      <xdr:row>27</xdr:row>
      <xdr:rowOff>133456</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5447771"/>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115693</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62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38329</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103099</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5332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68915</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529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29333</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5258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114423</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51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債務償還比率は類似団体内平均値を下回っている。主な要因としては、旧来からの起債抑制等により公債費に係る経常収支比率が低いこと、また、原子力発電所の固定資産税（償却資産分）収入があることが考えられ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なお、平成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年度から令和６年度にかけて出島架橋建設事業を実施しており、起債の発行を毎年度行う計画としているため、今後、債務償還比率の上昇が見込まれる。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5467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47900</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00000000-0008-0000-0000-00009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00000000-0008-0000-0000-00009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00000000-0008-0000-0000-00009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5,918
5,661
65.35
14,521,121
13,428,564
135,763
3,758,742
8,181,257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130175</xdr:rowOff>
    </xdr:from>
    <xdr:to>
      <xdr:col>24</xdr:col>
      <xdr:colOff>114300</xdr:colOff>
      <xdr:row>34</xdr:row>
      <xdr:rowOff>60325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153052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56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116840</xdr:rowOff>
    </xdr:from>
    <xdr:to>
      <xdr:col>20</xdr:col>
      <xdr:colOff>38100</xdr:colOff>
      <xdr:row>34</xdr:row>
      <xdr:rowOff>46990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167640</xdr:rowOff>
    </xdr:from>
    <xdr:to>
      <xdr:col>24</xdr:col>
      <xdr:colOff>63500</xdr:colOff>
      <xdr:row>34</xdr:row>
      <xdr:rowOff>9525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582549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84455</xdr:rowOff>
    </xdr:from>
    <xdr:to>
      <xdr:col>15</xdr:col>
      <xdr:colOff>101600</xdr:colOff>
      <xdr:row>34</xdr:row>
      <xdr:rowOff>14605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135255</xdr:rowOff>
    </xdr:from>
    <xdr:to>
      <xdr:col>19</xdr:col>
      <xdr:colOff>177800</xdr:colOff>
      <xdr:row>33</xdr:row>
      <xdr:rowOff>167640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57931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63500</xdr:rowOff>
    </xdr:from>
    <xdr:to>
      <xdr:col>10</xdr:col>
      <xdr:colOff>165100</xdr:colOff>
      <xdr:row>33</xdr:row>
      <xdr:rowOff>165100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57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114300</xdr:rowOff>
    </xdr:from>
    <xdr:to>
      <xdr:col>15</xdr:col>
      <xdr:colOff>50800</xdr:colOff>
      <xdr:row>33</xdr:row>
      <xdr:rowOff>135255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57721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53975</xdr:rowOff>
    </xdr:from>
    <xdr:to>
      <xdr:col>6</xdr:col>
      <xdr:colOff>38100</xdr:colOff>
      <xdr:row>36</xdr:row>
      <xdr:rowOff>155575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114300</xdr:rowOff>
    </xdr:from>
    <xdr:to>
      <xdr:col>10</xdr:col>
      <xdr:colOff>114300</xdr:colOff>
      <xdr:row>36</xdr:row>
      <xdr:rowOff>104775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flipV="1">
          <a:off x="1130300" y="5772150"/>
          <a:ext cx="889000" cy="5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63517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31132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5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10177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652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62711</xdr:rowOff>
    </xdr:from>
    <xdr:to>
      <xdr:col>55</xdr:col>
      <xdr:colOff>50800</xdr:colOff>
      <xdr:row>39</xdr:row>
      <xdr:rowOff>164311</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674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41138</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72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80884</xdr:rowOff>
    </xdr:from>
    <xdr:to>
      <xdr:col>50</xdr:col>
      <xdr:colOff>165100</xdr:colOff>
      <xdr:row>40</xdr:row>
      <xdr:rowOff>11034</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676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113511</xdr:rowOff>
    </xdr:from>
    <xdr:to>
      <xdr:col>55</xdr:col>
      <xdr:colOff>0</xdr:colOff>
      <xdr:row>39</xdr:row>
      <xdr:rowOff>131684</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6800061"/>
          <a:ext cx="8382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89914</xdr:rowOff>
    </xdr:from>
    <xdr:to>
      <xdr:col>46</xdr:col>
      <xdr:colOff>38100</xdr:colOff>
      <xdr:row>40</xdr:row>
      <xdr:rowOff>20064</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677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131684</xdr:rowOff>
    </xdr:from>
    <xdr:to>
      <xdr:col>50</xdr:col>
      <xdr:colOff>114300</xdr:colOff>
      <xdr:row>39</xdr:row>
      <xdr:rowOff>140714</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6818234"/>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109313</xdr:rowOff>
    </xdr:from>
    <xdr:to>
      <xdr:col>41</xdr:col>
      <xdr:colOff>101600</xdr:colOff>
      <xdr:row>40</xdr:row>
      <xdr:rowOff>39463</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679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140714</xdr:rowOff>
    </xdr:from>
    <xdr:to>
      <xdr:col>45</xdr:col>
      <xdr:colOff>177800</xdr:colOff>
      <xdr:row>39</xdr:row>
      <xdr:rowOff>160113</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7861300" y="6827264"/>
          <a:ext cx="88900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35458</xdr:rowOff>
    </xdr:from>
    <xdr:to>
      <xdr:col>36</xdr:col>
      <xdr:colOff>165100</xdr:colOff>
      <xdr:row>40</xdr:row>
      <xdr:rowOff>137058</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68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160113</xdr:rowOff>
    </xdr:from>
    <xdr:to>
      <xdr:col>41</xdr:col>
      <xdr:colOff>50800</xdr:colOff>
      <xdr:row>40</xdr:row>
      <xdr:rowOff>86258</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6846663"/>
          <a:ext cx="889000" cy="9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2161</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59411" y="686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11191</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483111" y="686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30590</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594111" y="688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128185</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05111" y="6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1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100-0000B0000000}"/>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00000000-0008-0000-0100-0000B2000000}"/>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100-0000B4000000}"/>
            </a:ext>
          </a:extLst>
        </xdr:cNvPr>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123916</xdr:rowOff>
    </xdr:from>
    <xdr:to>
      <xdr:col>24</xdr:col>
      <xdr:colOff>114300</xdr:colOff>
      <xdr:row>58</xdr:row>
      <xdr:rowOff>54066</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4584700" y="98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146793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100-0000C0000000}"/>
            </a:ext>
          </a:extLst>
        </xdr:cNvPr>
        <xdr:cNvSpPr txBox="1"/>
      </xdr:nvSpPr>
      <xdr:spPr>
        <a:xfrm>
          <a:off x="4673600" y="974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123916</xdr:rowOff>
    </xdr:from>
    <xdr:to>
      <xdr:col>20</xdr:col>
      <xdr:colOff>38100</xdr:colOff>
      <xdr:row>58</xdr:row>
      <xdr:rowOff>54066</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3746500" y="98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3266</xdr:rowOff>
    </xdr:from>
    <xdr:to>
      <xdr:col>24</xdr:col>
      <xdr:colOff>63500</xdr:colOff>
      <xdr:row>58</xdr:row>
      <xdr:rowOff>3266</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3797300" y="99473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105954</xdr:rowOff>
    </xdr:from>
    <xdr:to>
      <xdr:col>15</xdr:col>
      <xdr:colOff>101600</xdr:colOff>
      <xdr:row>58</xdr:row>
      <xdr:rowOff>36104</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2857500" y="987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156754</xdr:rowOff>
    </xdr:from>
    <xdr:to>
      <xdr:col>19</xdr:col>
      <xdr:colOff>177800</xdr:colOff>
      <xdr:row>58</xdr:row>
      <xdr:rowOff>3266</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908300" y="992940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58601</xdr:rowOff>
    </xdr:from>
    <xdr:to>
      <xdr:col>10</xdr:col>
      <xdr:colOff>165100</xdr:colOff>
      <xdr:row>57</xdr:row>
      <xdr:rowOff>160201</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968500" y="983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109401</xdr:rowOff>
    </xdr:from>
    <xdr:to>
      <xdr:col>15</xdr:col>
      <xdr:colOff>50800</xdr:colOff>
      <xdr:row>57</xdr:row>
      <xdr:rowOff>156754</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2019300" y="988205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35741</xdr:rowOff>
    </xdr:from>
    <xdr:to>
      <xdr:col>6</xdr:col>
      <xdr:colOff>38100</xdr:colOff>
      <xdr:row>57</xdr:row>
      <xdr:rowOff>137341</xdr:rowOff>
    </xdr:to>
    <xdr:sp macro="" textlink="">
      <xdr:nvSpPr>
        <xdr:cNvPr id="199" name="楕円 198">
          <a:extLst>
            <a:ext uri="{FF2B5EF4-FFF2-40B4-BE49-F238E27FC236}">
              <a16:creationId xmlns:a16="http://schemas.microsoft.com/office/drawing/2014/main" id="{00000000-0008-0000-0100-0000C7000000}"/>
            </a:ext>
          </a:extLst>
        </xdr:cNvPr>
        <xdr:cNvSpPr/>
      </xdr:nvSpPr>
      <xdr:spPr>
        <a:xfrm>
          <a:off x="10795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86541</xdr:rowOff>
    </xdr:from>
    <xdr:to>
      <xdr:col>10</xdr:col>
      <xdr:colOff>114300</xdr:colOff>
      <xdr:row>57</xdr:row>
      <xdr:rowOff>109401</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1130300" y="985919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70593</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3582044" y="967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52631</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2705744" y="965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5278</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1816744" y="960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153868</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927744" y="958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1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100-0000E9000000}"/>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100-0000EB000000}"/>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100-0000ED000000}"/>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108476</xdr:rowOff>
    </xdr:from>
    <xdr:to>
      <xdr:col>55</xdr:col>
      <xdr:colOff>50800</xdr:colOff>
      <xdr:row>64</xdr:row>
      <xdr:rowOff>38626</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10426700" y="1090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23403</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100-0000F9000000}"/>
            </a:ext>
          </a:extLst>
        </xdr:cNvPr>
        <xdr:cNvSpPr txBox="1"/>
      </xdr:nvSpPr>
      <xdr:spPr>
        <a:xfrm>
          <a:off x="10515600" y="1082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109422</xdr:rowOff>
    </xdr:from>
    <xdr:to>
      <xdr:col>50</xdr:col>
      <xdr:colOff>165100</xdr:colOff>
      <xdr:row>64</xdr:row>
      <xdr:rowOff>39572</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9588500" y="1091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159276</xdr:rowOff>
    </xdr:from>
    <xdr:to>
      <xdr:col>55</xdr:col>
      <xdr:colOff>0</xdr:colOff>
      <xdr:row>63</xdr:row>
      <xdr:rowOff>160222</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9639300" y="10960626"/>
          <a:ext cx="8382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112161</xdr:rowOff>
    </xdr:from>
    <xdr:to>
      <xdr:col>46</xdr:col>
      <xdr:colOff>38100</xdr:colOff>
      <xdr:row>64</xdr:row>
      <xdr:rowOff>42311</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8699500" y="1091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160222</xdr:rowOff>
    </xdr:from>
    <xdr:to>
      <xdr:col>50</xdr:col>
      <xdr:colOff>114300</xdr:colOff>
      <xdr:row>63</xdr:row>
      <xdr:rowOff>162961</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8750300" y="10961572"/>
          <a:ext cx="889000" cy="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113982</xdr:rowOff>
    </xdr:from>
    <xdr:to>
      <xdr:col>41</xdr:col>
      <xdr:colOff>101600</xdr:colOff>
      <xdr:row>64</xdr:row>
      <xdr:rowOff>44132</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7810500" y="1091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162961</xdr:rowOff>
    </xdr:from>
    <xdr:to>
      <xdr:col>45</xdr:col>
      <xdr:colOff>177800</xdr:colOff>
      <xdr:row>63</xdr:row>
      <xdr:rowOff>164782</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7861300" y="10964311"/>
          <a:ext cx="889000" cy="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116359</xdr:rowOff>
    </xdr:from>
    <xdr:to>
      <xdr:col>36</xdr:col>
      <xdr:colOff>165100</xdr:colOff>
      <xdr:row>64</xdr:row>
      <xdr:rowOff>46509</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6921500" y="1091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164782</xdr:rowOff>
    </xdr:from>
    <xdr:to>
      <xdr:col>41</xdr:col>
      <xdr:colOff>50800</xdr:colOff>
      <xdr:row>63</xdr:row>
      <xdr:rowOff>167159</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flipV="1">
          <a:off x="6972300" y="10966132"/>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30699</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9327095" y="1100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33438</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8450795" y="1100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35259</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7561795" y="1100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37636</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6672795" y="1101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00000000-0008-0000-0100-00002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65858</xdr:rowOff>
    </xdr:from>
    <xdr:to>
      <xdr:col>24</xdr:col>
      <xdr:colOff>62865</xdr:colOff>
      <xdr:row>86</xdr:row>
      <xdr:rowOff>168729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flipV="1">
          <a:off x="4634865" y="13610408"/>
          <a:ext cx="0" cy="130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00000000-0008-0000-0100-000024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12535</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00000000-0008-0000-0100-000026010000}"/>
            </a:ext>
          </a:extLst>
        </xdr:cNvPr>
        <xdr:cNvSpPr txBox="1"/>
      </xdr:nvSpPr>
      <xdr:spPr>
        <a:xfrm>
          <a:off x="4673600" y="13385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65858</xdr:rowOff>
    </xdr:from>
    <xdr:to>
      <xdr:col>24</xdr:col>
      <xdr:colOff>152400</xdr:colOff>
      <xdr:row>79</xdr:row>
      <xdr:rowOff>65858</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4546600" y="1361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60433</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00000000-0008-0000-0100-000028010000}"/>
            </a:ext>
          </a:extLst>
        </xdr:cNvPr>
        <xdr:cNvSpPr txBox="1"/>
      </xdr:nvSpPr>
      <xdr:spPr>
        <a:xfrm>
          <a:off x="4673600" y="1429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82006</xdr:rowOff>
    </xdr:from>
    <xdr:to>
      <xdr:col>24</xdr:col>
      <xdr:colOff>114300</xdr:colOff>
      <xdr:row>84</xdr:row>
      <xdr:rowOff>12156</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45847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77107</xdr:rowOff>
    </xdr:from>
    <xdr:to>
      <xdr:col>20</xdr:col>
      <xdr:colOff>38100</xdr:colOff>
      <xdr:row>84</xdr:row>
      <xdr:rowOff>7257</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3746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67311</xdr:rowOff>
    </xdr:from>
    <xdr:to>
      <xdr:col>10</xdr:col>
      <xdr:colOff>165100</xdr:colOff>
      <xdr:row>83</xdr:row>
      <xdr:rowOff>168911</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968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37919</xdr:rowOff>
    </xdr:from>
    <xdr:to>
      <xdr:col>6</xdr:col>
      <xdr:colOff>38100</xdr:colOff>
      <xdr:row>83</xdr:row>
      <xdr:rowOff>139519</xdr:rowOff>
    </xdr:to>
    <xdr:sp macro="" textlink="">
      <xdr:nvSpPr>
        <xdr:cNvPr id="301" name="フローチャート: 判断 300">
          <a:extLst>
            <a:ext uri="{FF2B5EF4-FFF2-40B4-BE49-F238E27FC236}">
              <a16:creationId xmlns:a16="http://schemas.microsoft.com/office/drawing/2014/main" id="{00000000-0008-0000-0100-00002D010000}"/>
            </a:ext>
          </a:extLst>
        </xdr:cNvPr>
        <xdr:cNvSpPr/>
      </xdr:nvSpPr>
      <xdr:spPr>
        <a:xfrm>
          <a:off x="1079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15058</xdr:rowOff>
    </xdr:from>
    <xdr:to>
      <xdr:col>24</xdr:col>
      <xdr:colOff>114300</xdr:colOff>
      <xdr:row>79</xdr:row>
      <xdr:rowOff>116658</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45847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139535</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00000000-0008-0000-0100-000034010000}"/>
            </a:ext>
          </a:extLst>
        </xdr:cNvPr>
        <xdr:cNvSpPr txBox="1"/>
      </xdr:nvSpPr>
      <xdr:spPr>
        <a:xfrm>
          <a:off x="4673600" y="1351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148952</xdr:rowOff>
    </xdr:from>
    <xdr:to>
      <xdr:col>20</xdr:col>
      <xdr:colOff>38100</xdr:colOff>
      <xdr:row>79</xdr:row>
      <xdr:rowOff>79102</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3746500" y="135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28302</xdr:rowOff>
    </xdr:from>
    <xdr:to>
      <xdr:col>24</xdr:col>
      <xdr:colOff>63500</xdr:colOff>
      <xdr:row>79</xdr:row>
      <xdr:rowOff>65858</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3797300" y="1357285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93436</xdr:rowOff>
    </xdr:from>
    <xdr:to>
      <xdr:col>15</xdr:col>
      <xdr:colOff>101600</xdr:colOff>
      <xdr:row>79</xdr:row>
      <xdr:rowOff>23586</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2857500" y="134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144236</xdr:rowOff>
    </xdr:from>
    <xdr:to>
      <xdr:col>19</xdr:col>
      <xdr:colOff>177800</xdr:colOff>
      <xdr:row>79</xdr:row>
      <xdr:rowOff>28302</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2908300" y="13517336"/>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19957</xdr:rowOff>
    </xdr:from>
    <xdr:to>
      <xdr:col>10</xdr:col>
      <xdr:colOff>165100</xdr:colOff>
      <xdr:row>78</xdr:row>
      <xdr:rowOff>121557</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968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70757</xdr:rowOff>
    </xdr:from>
    <xdr:to>
      <xdr:col>15</xdr:col>
      <xdr:colOff>50800</xdr:colOff>
      <xdr:row>78</xdr:row>
      <xdr:rowOff>144236</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2019300" y="13443857"/>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144055</xdr:rowOff>
    </xdr:from>
    <xdr:to>
      <xdr:col>6</xdr:col>
      <xdr:colOff>38100</xdr:colOff>
      <xdr:row>78</xdr:row>
      <xdr:rowOff>74205</xdr:rowOff>
    </xdr:to>
    <xdr:sp macro="" textlink="">
      <xdr:nvSpPr>
        <xdr:cNvPr id="315" name="楕円 314">
          <a:extLst>
            <a:ext uri="{FF2B5EF4-FFF2-40B4-BE49-F238E27FC236}">
              <a16:creationId xmlns:a16="http://schemas.microsoft.com/office/drawing/2014/main" id="{00000000-0008-0000-0100-00003B010000}"/>
            </a:ext>
          </a:extLst>
        </xdr:cNvPr>
        <xdr:cNvSpPr/>
      </xdr:nvSpPr>
      <xdr:spPr>
        <a:xfrm>
          <a:off x="1079500" y="1334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23405</xdr:rowOff>
    </xdr:from>
    <xdr:to>
      <xdr:col>10</xdr:col>
      <xdr:colOff>114300</xdr:colOff>
      <xdr:row>78</xdr:row>
      <xdr:rowOff>70757</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1130300" y="13396505"/>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169834</xdr:rowOff>
    </xdr:from>
    <xdr:ext cx="405111" cy="259045"/>
    <xdr:sp macro="" textlink="">
      <xdr:nvSpPr>
        <xdr:cNvPr id="317" name="n_1ave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318" name="n_2ave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160038</xdr:rowOff>
    </xdr:from>
    <xdr:ext cx="405111" cy="259045"/>
    <xdr:sp macro="" textlink="">
      <xdr:nvSpPr>
        <xdr:cNvPr id="319" name="n_3ave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130646</xdr:rowOff>
    </xdr:from>
    <xdr:ext cx="405111" cy="259045"/>
    <xdr:sp macro="" textlink="">
      <xdr:nvSpPr>
        <xdr:cNvPr id="320" name="n_4ave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95629</xdr:rowOff>
    </xdr:from>
    <xdr:ext cx="405111" cy="259045"/>
    <xdr:sp macro="" textlink="">
      <xdr:nvSpPr>
        <xdr:cNvPr id="321" name="n_1mainValue【公営住宅】&#10;有形固定資産減価償却率">
          <a:extLst>
            <a:ext uri="{FF2B5EF4-FFF2-40B4-BE49-F238E27FC236}">
              <a16:creationId xmlns:a16="http://schemas.microsoft.com/office/drawing/2014/main" id="{00000000-0008-0000-0100-000041010000}"/>
            </a:ext>
          </a:extLst>
        </xdr:cNvPr>
        <xdr:cNvSpPr txBox="1"/>
      </xdr:nvSpPr>
      <xdr:spPr>
        <a:xfrm>
          <a:off x="3582044" y="1329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40113</xdr:rowOff>
    </xdr:from>
    <xdr:ext cx="405111" cy="259045"/>
    <xdr:sp macro="" textlink="">
      <xdr:nvSpPr>
        <xdr:cNvPr id="322" name="n_2mainValue【公営住宅】&#10;有形固定資産減価償却率">
          <a:extLst>
            <a:ext uri="{FF2B5EF4-FFF2-40B4-BE49-F238E27FC236}">
              <a16:creationId xmlns:a16="http://schemas.microsoft.com/office/drawing/2014/main" id="{00000000-0008-0000-0100-000042010000}"/>
            </a:ext>
          </a:extLst>
        </xdr:cNvPr>
        <xdr:cNvSpPr txBox="1"/>
      </xdr:nvSpPr>
      <xdr:spPr>
        <a:xfrm>
          <a:off x="2705744" y="1324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138084</xdr:rowOff>
    </xdr:from>
    <xdr:ext cx="405111" cy="259045"/>
    <xdr:sp macro="" textlink="">
      <xdr:nvSpPr>
        <xdr:cNvPr id="323" name="n_3mainValue【公営住宅】&#10;有形固定資産減価償却率">
          <a:extLst>
            <a:ext uri="{FF2B5EF4-FFF2-40B4-BE49-F238E27FC236}">
              <a16:creationId xmlns:a16="http://schemas.microsoft.com/office/drawing/2014/main" id="{00000000-0008-0000-0100-000043010000}"/>
            </a:ext>
          </a:extLst>
        </xdr:cNvPr>
        <xdr:cNvSpPr txBox="1"/>
      </xdr:nvSpPr>
      <xdr:spPr>
        <a:xfrm>
          <a:off x="1816744" y="1316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90732</xdr:rowOff>
    </xdr:from>
    <xdr:ext cx="340478" cy="259045"/>
    <xdr:sp macro="" textlink="">
      <xdr:nvSpPr>
        <xdr:cNvPr id="324" name="n_4mainValue【公営住宅】&#10;有形固定資産減価償却率">
          <a:extLst>
            <a:ext uri="{FF2B5EF4-FFF2-40B4-BE49-F238E27FC236}">
              <a16:creationId xmlns:a16="http://schemas.microsoft.com/office/drawing/2014/main" id="{00000000-0008-0000-0100-000044010000}"/>
            </a:ext>
          </a:extLst>
        </xdr:cNvPr>
        <xdr:cNvSpPr txBox="1"/>
      </xdr:nvSpPr>
      <xdr:spPr>
        <a:xfrm>
          <a:off x="960061" y="131209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00000000-0008-0000-01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1" name="【公営住宅】&#10;一人当たり面積最小値テキスト">
          <a:extLst>
            <a:ext uri="{FF2B5EF4-FFF2-40B4-BE49-F238E27FC236}">
              <a16:creationId xmlns:a16="http://schemas.microsoft.com/office/drawing/2014/main" id="{00000000-0008-0000-0100-00005F010000}"/>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3" name="【公営住宅】&#10;一人当たり面積最大値テキスト">
          <a:extLst>
            <a:ext uri="{FF2B5EF4-FFF2-40B4-BE49-F238E27FC236}">
              <a16:creationId xmlns:a16="http://schemas.microsoft.com/office/drawing/2014/main" id="{00000000-0008-0000-0100-000061010000}"/>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55" name="【公営住宅】&#10;一人当たり面積平均値テキスト">
          <a:extLst>
            <a:ext uri="{FF2B5EF4-FFF2-40B4-BE49-F238E27FC236}">
              <a16:creationId xmlns:a16="http://schemas.microsoft.com/office/drawing/2014/main" id="{00000000-0008-0000-0100-000063010000}"/>
            </a:ext>
          </a:extLst>
        </xdr:cNvPr>
        <xdr:cNvSpPr txBox="1"/>
      </xdr:nvSpPr>
      <xdr:spPr>
        <a:xfrm>
          <a:off x="10515600" y="14673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60" name="フローチャート: 判断 359">
          <a:extLst>
            <a:ext uri="{FF2B5EF4-FFF2-40B4-BE49-F238E27FC236}">
              <a16:creationId xmlns:a16="http://schemas.microsoft.com/office/drawing/2014/main" id="{00000000-0008-0000-0100-000068010000}"/>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151456</xdr:rowOff>
    </xdr:from>
    <xdr:to>
      <xdr:col>55</xdr:col>
      <xdr:colOff>50800</xdr:colOff>
      <xdr:row>78</xdr:row>
      <xdr:rowOff>81606</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10426700" y="1335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104483</xdr:rowOff>
    </xdr:from>
    <xdr:ext cx="534377" cy="259045"/>
    <xdr:sp macro="" textlink="">
      <xdr:nvSpPr>
        <xdr:cNvPr id="367" name="【公営住宅】&#10;一人当たり面積該当値テキスト">
          <a:extLst>
            <a:ext uri="{FF2B5EF4-FFF2-40B4-BE49-F238E27FC236}">
              <a16:creationId xmlns:a16="http://schemas.microsoft.com/office/drawing/2014/main" id="{00000000-0008-0000-0100-00006F010000}"/>
            </a:ext>
          </a:extLst>
        </xdr:cNvPr>
        <xdr:cNvSpPr txBox="1"/>
      </xdr:nvSpPr>
      <xdr:spPr>
        <a:xfrm>
          <a:off x="10515600" y="1330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150695</xdr:rowOff>
    </xdr:from>
    <xdr:to>
      <xdr:col>50</xdr:col>
      <xdr:colOff>165100</xdr:colOff>
      <xdr:row>78</xdr:row>
      <xdr:rowOff>80845</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9588500" y="133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30045</xdr:rowOff>
    </xdr:from>
    <xdr:to>
      <xdr:col>55</xdr:col>
      <xdr:colOff>0</xdr:colOff>
      <xdr:row>78</xdr:row>
      <xdr:rowOff>30806</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9639300" y="13403145"/>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28448</xdr:rowOff>
    </xdr:from>
    <xdr:to>
      <xdr:col>46</xdr:col>
      <xdr:colOff>38100</xdr:colOff>
      <xdr:row>78</xdr:row>
      <xdr:rowOff>130048</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8699500" y="134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30045</xdr:rowOff>
    </xdr:from>
    <xdr:to>
      <xdr:col>50</xdr:col>
      <xdr:colOff>114300</xdr:colOff>
      <xdr:row>78</xdr:row>
      <xdr:rowOff>79248</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8750300" y="13403145"/>
          <a:ext cx="889000" cy="4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59799</xdr:rowOff>
    </xdr:from>
    <xdr:to>
      <xdr:col>41</xdr:col>
      <xdr:colOff>101600</xdr:colOff>
      <xdr:row>78</xdr:row>
      <xdr:rowOff>161399</xdr:rowOff>
    </xdr:to>
    <xdr:sp macro="" textlink="">
      <xdr:nvSpPr>
        <xdr:cNvPr id="372" name="楕円 371">
          <a:extLst>
            <a:ext uri="{FF2B5EF4-FFF2-40B4-BE49-F238E27FC236}">
              <a16:creationId xmlns:a16="http://schemas.microsoft.com/office/drawing/2014/main" id="{00000000-0008-0000-0100-000074010000}"/>
            </a:ext>
          </a:extLst>
        </xdr:cNvPr>
        <xdr:cNvSpPr/>
      </xdr:nvSpPr>
      <xdr:spPr>
        <a:xfrm>
          <a:off x="7810500" y="1343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79248</xdr:rowOff>
    </xdr:from>
    <xdr:to>
      <xdr:col>45</xdr:col>
      <xdr:colOff>177800</xdr:colOff>
      <xdr:row>78</xdr:row>
      <xdr:rowOff>110599</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flipV="1">
          <a:off x="7861300" y="13452348"/>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103668</xdr:rowOff>
    </xdr:from>
    <xdr:to>
      <xdr:col>36</xdr:col>
      <xdr:colOff>165100</xdr:colOff>
      <xdr:row>80</xdr:row>
      <xdr:rowOff>33818</xdr:rowOff>
    </xdr:to>
    <xdr:sp macro="" textlink="">
      <xdr:nvSpPr>
        <xdr:cNvPr id="374" name="楕円 373">
          <a:extLst>
            <a:ext uri="{FF2B5EF4-FFF2-40B4-BE49-F238E27FC236}">
              <a16:creationId xmlns:a16="http://schemas.microsoft.com/office/drawing/2014/main" id="{00000000-0008-0000-0100-000076010000}"/>
            </a:ext>
          </a:extLst>
        </xdr:cNvPr>
        <xdr:cNvSpPr/>
      </xdr:nvSpPr>
      <xdr:spPr>
        <a:xfrm>
          <a:off x="6921500" y="1364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110599</xdr:rowOff>
    </xdr:from>
    <xdr:to>
      <xdr:col>41</xdr:col>
      <xdr:colOff>50800</xdr:colOff>
      <xdr:row>79</xdr:row>
      <xdr:rowOff>154468</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flipV="1">
          <a:off x="6972300" y="13483699"/>
          <a:ext cx="889000" cy="21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76" name="n_1aveValue【公営住宅】&#10;一人当たり面積">
          <a:extLst>
            <a:ext uri="{FF2B5EF4-FFF2-40B4-BE49-F238E27FC236}">
              <a16:creationId xmlns:a16="http://schemas.microsoft.com/office/drawing/2014/main" id="{00000000-0008-0000-0100-000078010000}"/>
            </a:ext>
          </a:extLst>
        </xdr:cNvPr>
        <xdr:cNvSpPr txBox="1"/>
      </xdr:nvSpPr>
      <xdr:spPr>
        <a:xfrm>
          <a:off x="9391727" y="147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77" name="n_2aveValue【公営住宅】&#10;一人当たり面積">
          <a:extLst>
            <a:ext uri="{FF2B5EF4-FFF2-40B4-BE49-F238E27FC236}">
              <a16:creationId xmlns:a16="http://schemas.microsoft.com/office/drawing/2014/main" id="{00000000-0008-0000-0100-000079010000}"/>
            </a:ext>
          </a:extLst>
        </xdr:cNvPr>
        <xdr:cNvSpPr txBox="1"/>
      </xdr:nvSpPr>
      <xdr:spPr>
        <a:xfrm>
          <a:off x="85154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52378</xdr:rowOff>
    </xdr:from>
    <xdr:ext cx="469744" cy="259045"/>
    <xdr:sp macro="" textlink="">
      <xdr:nvSpPr>
        <xdr:cNvPr id="378" name="n_3aveValue【公営住宅】&#10;一人当たり面積">
          <a:extLst>
            <a:ext uri="{FF2B5EF4-FFF2-40B4-BE49-F238E27FC236}">
              <a16:creationId xmlns:a16="http://schemas.microsoft.com/office/drawing/2014/main" id="{00000000-0008-0000-0100-00007A010000}"/>
            </a:ext>
          </a:extLst>
        </xdr:cNvPr>
        <xdr:cNvSpPr txBox="1"/>
      </xdr:nvSpPr>
      <xdr:spPr>
        <a:xfrm>
          <a:off x="7626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64352</xdr:rowOff>
    </xdr:from>
    <xdr:ext cx="469744" cy="259045"/>
    <xdr:sp macro="" textlink="">
      <xdr:nvSpPr>
        <xdr:cNvPr id="379" name="n_4aveValue【公営住宅】&#10;一人当たり面積">
          <a:extLst>
            <a:ext uri="{FF2B5EF4-FFF2-40B4-BE49-F238E27FC236}">
              <a16:creationId xmlns:a16="http://schemas.microsoft.com/office/drawing/2014/main" id="{00000000-0008-0000-0100-00007B010000}"/>
            </a:ext>
          </a:extLst>
        </xdr:cNvPr>
        <xdr:cNvSpPr txBox="1"/>
      </xdr:nvSpPr>
      <xdr:spPr>
        <a:xfrm>
          <a:off x="6737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76</xdr:row>
      <xdr:rowOff>97372</xdr:rowOff>
    </xdr:from>
    <xdr:ext cx="534377" cy="259045"/>
    <xdr:sp macro="" textlink="">
      <xdr:nvSpPr>
        <xdr:cNvPr id="380" name="n_1mainValue【公営住宅】&#10;一人当たり面積">
          <a:extLst>
            <a:ext uri="{FF2B5EF4-FFF2-40B4-BE49-F238E27FC236}">
              <a16:creationId xmlns:a16="http://schemas.microsoft.com/office/drawing/2014/main" id="{00000000-0008-0000-0100-00007C010000}"/>
            </a:ext>
          </a:extLst>
        </xdr:cNvPr>
        <xdr:cNvSpPr txBox="1"/>
      </xdr:nvSpPr>
      <xdr:spPr>
        <a:xfrm>
          <a:off x="9359411" y="1312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76</xdr:row>
      <xdr:rowOff>146575</xdr:rowOff>
    </xdr:from>
    <xdr:ext cx="534377" cy="259045"/>
    <xdr:sp macro="" textlink="">
      <xdr:nvSpPr>
        <xdr:cNvPr id="381" name="n_2mainValue【公営住宅】&#10;一人当たり面積">
          <a:extLst>
            <a:ext uri="{FF2B5EF4-FFF2-40B4-BE49-F238E27FC236}">
              <a16:creationId xmlns:a16="http://schemas.microsoft.com/office/drawing/2014/main" id="{00000000-0008-0000-0100-00007D010000}"/>
            </a:ext>
          </a:extLst>
        </xdr:cNvPr>
        <xdr:cNvSpPr txBox="1"/>
      </xdr:nvSpPr>
      <xdr:spPr>
        <a:xfrm>
          <a:off x="8483111" y="1317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77</xdr:row>
      <xdr:rowOff>6476</xdr:rowOff>
    </xdr:from>
    <xdr:ext cx="534377" cy="259045"/>
    <xdr:sp macro="" textlink="">
      <xdr:nvSpPr>
        <xdr:cNvPr id="382" name="n_3mainValue【公営住宅】&#10;一人当たり面積">
          <a:extLst>
            <a:ext uri="{FF2B5EF4-FFF2-40B4-BE49-F238E27FC236}">
              <a16:creationId xmlns:a16="http://schemas.microsoft.com/office/drawing/2014/main" id="{00000000-0008-0000-0100-00007E010000}"/>
            </a:ext>
          </a:extLst>
        </xdr:cNvPr>
        <xdr:cNvSpPr txBox="1"/>
      </xdr:nvSpPr>
      <xdr:spPr>
        <a:xfrm>
          <a:off x="7594111" y="1320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78</xdr:row>
      <xdr:rowOff>50345</xdr:rowOff>
    </xdr:from>
    <xdr:ext cx="534377" cy="259045"/>
    <xdr:sp macro="" textlink="">
      <xdr:nvSpPr>
        <xdr:cNvPr id="383" name="n_4mainValue【公営住宅】&#10;一人当たり面積">
          <a:extLst>
            <a:ext uri="{FF2B5EF4-FFF2-40B4-BE49-F238E27FC236}">
              <a16:creationId xmlns:a16="http://schemas.microsoft.com/office/drawing/2014/main" id="{00000000-0008-0000-0100-00007F010000}"/>
            </a:ext>
          </a:extLst>
        </xdr:cNvPr>
        <xdr:cNvSpPr txBox="1"/>
      </xdr:nvSpPr>
      <xdr:spPr>
        <a:xfrm>
          <a:off x="6705111" y="1342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00000000-0008-0000-0100-000097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140970</xdr:rowOff>
    </xdr:from>
    <xdr:to>
      <xdr:col>24</xdr:col>
      <xdr:colOff>62865</xdr:colOff>
      <xdr:row>108</xdr:row>
      <xdr:rowOff>144780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flipV="1">
          <a:off x="4634865" y="1711452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9" name="【港湾・漁港】&#10;有形固定資産減価償却率最小値テキスト">
          <a:extLst>
            <a:ext uri="{FF2B5EF4-FFF2-40B4-BE49-F238E27FC236}">
              <a16:creationId xmlns:a16="http://schemas.microsoft.com/office/drawing/2014/main" id="{00000000-0008-0000-0100-000099010000}"/>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87647</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00000000-0008-0000-0100-00009B010000}"/>
            </a:ext>
          </a:extLst>
        </xdr:cNvPr>
        <xdr:cNvSpPr txBox="1"/>
      </xdr:nvSpPr>
      <xdr:spPr>
        <a:xfrm>
          <a:off x="4673600"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140970</xdr:rowOff>
    </xdr:from>
    <xdr:to>
      <xdr:col>24</xdr:col>
      <xdr:colOff>152400</xdr:colOff>
      <xdr:row>99</xdr:row>
      <xdr:rowOff>140970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4546600" y="1711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00000000-0008-0000-0100-00009D010000}"/>
            </a:ext>
          </a:extLst>
        </xdr:cNvPr>
        <xdr:cNvSpPr txBox="1"/>
      </xdr:nvSpPr>
      <xdr:spPr>
        <a:xfrm>
          <a:off x="4673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5" name="フローチャート: 判断 414">
          <a:extLst>
            <a:ext uri="{FF2B5EF4-FFF2-40B4-BE49-F238E27FC236}">
              <a16:creationId xmlns:a16="http://schemas.microsoft.com/office/drawing/2014/main" id="{00000000-0008-0000-0100-00009F010000}"/>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53975</xdr:rowOff>
    </xdr:from>
    <xdr:to>
      <xdr:col>10</xdr:col>
      <xdr:colOff>165100</xdr:colOff>
      <xdr:row>103</xdr:row>
      <xdr:rowOff>155575</xdr:rowOff>
    </xdr:to>
    <xdr:sp macro="" textlink="">
      <xdr:nvSpPr>
        <xdr:cNvPr id="417" name="フローチャート: 判断 416">
          <a:extLst>
            <a:ext uri="{FF2B5EF4-FFF2-40B4-BE49-F238E27FC236}">
              <a16:creationId xmlns:a16="http://schemas.microsoft.com/office/drawing/2014/main" id="{00000000-0008-0000-0100-0000A1010000}"/>
            </a:ext>
          </a:extLst>
        </xdr:cNvPr>
        <xdr:cNvSpPr/>
      </xdr:nvSpPr>
      <xdr:spPr>
        <a:xfrm>
          <a:off x="1968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93980</xdr:rowOff>
    </xdr:from>
    <xdr:to>
      <xdr:col>6</xdr:col>
      <xdr:colOff>38100</xdr:colOff>
      <xdr:row>104</xdr:row>
      <xdr:rowOff>24130</xdr:rowOff>
    </xdr:to>
    <xdr:sp macro="" textlink="">
      <xdr:nvSpPr>
        <xdr:cNvPr id="418" name="フローチャート: 判断 417">
          <a:extLst>
            <a:ext uri="{FF2B5EF4-FFF2-40B4-BE49-F238E27FC236}">
              <a16:creationId xmlns:a16="http://schemas.microsoft.com/office/drawing/2014/main" id="{00000000-0008-0000-0100-0000A2010000}"/>
            </a:ext>
          </a:extLst>
        </xdr:cNvPr>
        <xdr:cNvSpPr/>
      </xdr:nvSpPr>
      <xdr:spPr>
        <a:xfrm>
          <a:off x="10795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93980</xdr:rowOff>
    </xdr:from>
    <xdr:to>
      <xdr:col>24</xdr:col>
      <xdr:colOff>114300</xdr:colOff>
      <xdr:row>109</xdr:row>
      <xdr:rowOff>24130</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45847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8907</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00000000-0008-0000-0100-0000A9010000}"/>
            </a:ext>
          </a:extLst>
        </xdr:cNvPr>
        <xdr:cNvSpPr txBox="1"/>
      </xdr:nvSpPr>
      <xdr:spPr>
        <a:xfrm>
          <a:off x="4673600" y="1852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93980</xdr:rowOff>
    </xdr:from>
    <xdr:to>
      <xdr:col>20</xdr:col>
      <xdr:colOff>38100</xdr:colOff>
      <xdr:row>109</xdr:row>
      <xdr:rowOff>24130</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3746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144780</xdr:rowOff>
    </xdr:from>
    <xdr:to>
      <xdr:col>24</xdr:col>
      <xdr:colOff>63500</xdr:colOff>
      <xdr:row>108</xdr:row>
      <xdr:rowOff>144780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3797300" y="18661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93980</xdr:rowOff>
    </xdr:from>
    <xdr:to>
      <xdr:col>15</xdr:col>
      <xdr:colOff>101600</xdr:colOff>
      <xdr:row>109</xdr:row>
      <xdr:rowOff>24130</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2857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144780</xdr:rowOff>
    </xdr:from>
    <xdr:to>
      <xdr:col>19</xdr:col>
      <xdr:colOff>177800</xdr:colOff>
      <xdr:row>108</xdr:row>
      <xdr:rowOff>144780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2908300" y="1866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93980</xdr:rowOff>
    </xdr:from>
    <xdr:to>
      <xdr:col>10</xdr:col>
      <xdr:colOff>165100</xdr:colOff>
      <xdr:row>109</xdr:row>
      <xdr:rowOff>24130</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968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144780</xdr:rowOff>
    </xdr:from>
    <xdr:to>
      <xdr:col>15</xdr:col>
      <xdr:colOff>50800</xdr:colOff>
      <xdr:row>108</xdr:row>
      <xdr:rowOff>144780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2019300" y="1866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32" name="n_1aveValue【港湾・漁港】&#10;有形固定資産減価償却率">
          <a:extLst>
            <a:ext uri="{FF2B5EF4-FFF2-40B4-BE49-F238E27FC236}">
              <a16:creationId xmlns:a16="http://schemas.microsoft.com/office/drawing/2014/main" id="{00000000-0008-0000-0100-0000B0010000}"/>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433" name="n_2aveValue【港湾・漁港】&#10;有形固定資産減価償却率">
          <a:extLst>
            <a:ext uri="{FF2B5EF4-FFF2-40B4-BE49-F238E27FC236}">
              <a16:creationId xmlns:a16="http://schemas.microsoft.com/office/drawing/2014/main" id="{00000000-0008-0000-0100-0000B1010000}"/>
            </a:ext>
          </a:extLst>
        </xdr:cNvPr>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652</xdr:rowOff>
    </xdr:from>
    <xdr:ext cx="405111" cy="259045"/>
    <xdr:sp macro="" textlink="">
      <xdr:nvSpPr>
        <xdr:cNvPr id="434" name="n_3aveValue【港湾・漁港】&#10;有形固定資産減価償却率">
          <a:extLst>
            <a:ext uri="{FF2B5EF4-FFF2-40B4-BE49-F238E27FC236}">
              <a16:creationId xmlns:a16="http://schemas.microsoft.com/office/drawing/2014/main" id="{00000000-0008-0000-0100-0000B2010000}"/>
            </a:ext>
          </a:extLst>
        </xdr:cNvPr>
        <xdr:cNvSpPr txBox="1"/>
      </xdr:nvSpPr>
      <xdr:spPr>
        <a:xfrm>
          <a:off x="18167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40657</xdr:rowOff>
    </xdr:from>
    <xdr:ext cx="405111" cy="259045"/>
    <xdr:sp macro="" textlink="">
      <xdr:nvSpPr>
        <xdr:cNvPr id="435" name="n_4aveValue【港湾・漁港】&#10;有形固定資産減価償却率">
          <a:extLst>
            <a:ext uri="{FF2B5EF4-FFF2-40B4-BE49-F238E27FC236}">
              <a16:creationId xmlns:a16="http://schemas.microsoft.com/office/drawing/2014/main" id="{00000000-0008-0000-0100-0000B3010000}"/>
            </a:ext>
          </a:extLst>
        </xdr:cNvPr>
        <xdr:cNvSpPr txBox="1"/>
      </xdr:nvSpPr>
      <xdr:spPr>
        <a:xfrm>
          <a:off x="927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15257</xdr:rowOff>
    </xdr:from>
    <xdr:ext cx="405111" cy="259045"/>
    <xdr:sp macro="" textlink="">
      <xdr:nvSpPr>
        <xdr:cNvPr id="436" name="n_1mainValue【港湾・漁港】&#10;有形固定資産減価償却率">
          <a:extLst>
            <a:ext uri="{FF2B5EF4-FFF2-40B4-BE49-F238E27FC236}">
              <a16:creationId xmlns:a16="http://schemas.microsoft.com/office/drawing/2014/main" id="{00000000-0008-0000-0100-0000B4010000}"/>
            </a:ext>
          </a:extLst>
        </xdr:cNvPr>
        <xdr:cNvSpPr txBox="1"/>
      </xdr:nvSpPr>
      <xdr:spPr>
        <a:xfrm>
          <a:off x="35820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15257</xdr:rowOff>
    </xdr:from>
    <xdr:ext cx="405111" cy="259045"/>
    <xdr:sp macro="" textlink="">
      <xdr:nvSpPr>
        <xdr:cNvPr id="437" name="n_2mainValue【港湾・漁港】&#10;有形固定資産減価償却率">
          <a:extLst>
            <a:ext uri="{FF2B5EF4-FFF2-40B4-BE49-F238E27FC236}">
              <a16:creationId xmlns:a16="http://schemas.microsoft.com/office/drawing/2014/main" id="{00000000-0008-0000-0100-0000B5010000}"/>
            </a:ext>
          </a:extLst>
        </xdr:cNvPr>
        <xdr:cNvSpPr txBox="1"/>
      </xdr:nvSpPr>
      <xdr:spPr>
        <a:xfrm>
          <a:off x="27057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15257</xdr:rowOff>
    </xdr:from>
    <xdr:ext cx="405111" cy="259045"/>
    <xdr:sp macro="" textlink="">
      <xdr:nvSpPr>
        <xdr:cNvPr id="438" name="n_3mainValue【港湾・漁港】&#10;有形固定資産減価償却率">
          <a:extLst>
            <a:ext uri="{FF2B5EF4-FFF2-40B4-BE49-F238E27FC236}">
              <a16:creationId xmlns:a16="http://schemas.microsoft.com/office/drawing/2014/main" id="{00000000-0008-0000-0100-0000B6010000}"/>
            </a:ext>
          </a:extLst>
        </xdr:cNvPr>
        <xdr:cNvSpPr txBox="1"/>
      </xdr:nvSpPr>
      <xdr:spPr>
        <a:xfrm>
          <a:off x="18167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00000000-0008-0000-01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31736</xdr:rowOff>
    </xdr:from>
    <xdr:to>
      <xdr:col>54</xdr:col>
      <xdr:colOff>189865</xdr:colOff>
      <xdr:row>108</xdr:row>
      <xdr:rowOff>105206</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flipV="1">
          <a:off x="10476865" y="17348186"/>
          <a:ext cx="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109033</xdr:rowOff>
    </xdr:from>
    <xdr:ext cx="599010" cy="259045"/>
    <xdr:sp macro="" textlink="">
      <xdr:nvSpPr>
        <xdr:cNvPr id="463" name="【港湾・漁港】&#10;一人当たり有形固定資産（償却資産）額最小値テキスト">
          <a:extLst>
            <a:ext uri="{FF2B5EF4-FFF2-40B4-BE49-F238E27FC236}">
              <a16:creationId xmlns:a16="http://schemas.microsoft.com/office/drawing/2014/main" id="{00000000-0008-0000-0100-0000CF010000}"/>
            </a:ext>
          </a:extLst>
        </xdr:cNvPr>
        <xdr:cNvSpPr txBox="1"/>
      </xdr:nvSpPr>
      <xdr:spPr>
        <a:xfrm>
          <a:off x="10515600" y="1862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105206</xdr:rowOff>
    </xdr:from>
    <xdr:to>
      <xdr:col>55</xdr:col>
      <xdr:colOff>88900</xdr:colOff>
      <xdr:row>108</xdr:row>
      <xdr:rowOff>105206</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0388600" y="1862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149863</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00000000-0008-0000-0100-0000D1010000}"/>
            </a:ext>
          </a:extLst>
        </xdr:cNvPr>
        <xdr:cNvSpPr txBox="1"/>
      </xdr:nvSpPr>
      <xdr:spPr>
        <a:xfrm>
          <a:off x="10515600" y="1712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31736</xdr:rowOff>
    </xdr:from>
    <xdr:to>
      <xdr:col>55</xdr:col>
      <xdr:colOff>88900</xdr:colOff>
      <xdr:row>101</xdr:row>
      <xdr:rowOff>31736</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0388600" y="1734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99900</xdr:rowOff>
    </xdr:from>
    <xdr:ext cx="690189" cy="259045"/>
    <xdr:sp macro="" textlink="">
      <xdr:nvSpPr>
        <xdr:cNvPr id="467" name="【港湾・漁港】&#10;一人当たり有形固定資産（償却資産）額平均値テキスト">
          <a:extLst>
            <a:ext uri="{FF2B5EF4-FFF2-40B4-BE49-F238E27FC236}">
              <a16:creationId xmlns:a16="http://schemas.microsoft.com/office/drawing/2014/main" id="{00000000-0008-0000-0100-0000D3010000}"/>
            </a:ext>
          </a:extLst>
        </xdr:cNvPr>
        <xdr:cNvSpPr txBox="1"/>
      </xdr:nvSpPr>
      <xdr:spPr>
        <a:xfrm>
          <a:off x="10515600" y="1810215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121473</xdr:rowOff>
    </xdr:from>
    <xdr:to>
      <xdr:col>55</xdr:col>
      <xdr:colOff>50800</xdr:colOff>
      <xdr:row>106</xdr:row>
      <xdr:rowOff>51623</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10426700" y="1812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136827</xdr:rowOff>
    </xdr:from>
    <xdr:to>
      <xdr:col>50</xdr:col>
      <xdr:colOff>165100</xdr:colOff>
      <xdr:row>106</xdr:row>
      <xdr:rowOff>66977</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9588500" y="1813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103037</xdr:rowOff>
    </xdr:from>
    <xdr:to>
      <xdr:col>46</xdr:col>
      <xdr:colOff>38100</xdr:colOff>
      <xdr:row>106</xdr:row>
      <xdr:rowOff>33187</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8699500" y="181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138494</xdr:rowOff>
    </xdr:from>
    <xdr:to>
      <xdr:col>41</xdr:col>
      <xdr:colOff>101600</xdr:colOff>
      <xdr:row>107</xdr:row>
      <xdr:rowOff>68644</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7810500" y="1831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105142</xdr:rowOff>
    </xdr:from>
    <xdr:to>
      <xdr:col>36</xdr:col>
      <xdr:colOff>165100</xdr:colOff>
      <xdr:row>107</xdr:row>
      <xdr:rowOff>35292</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6921500" y="1827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106657</xdr:rowOff>
    </xdr:from>
    <xdr:to>
      <xdr:col>55</xdr:col>
      <xdr:colOff>50800</xdr:colOff>
      <xdr:row>103</xdr:row>
      <xdr:rowOff>36807</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10426700" y="1759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129534</xdr:rowOff>
    </xdr:from>
    <xdr:ext cx="690189" cy="259045"/>
    <xdr:sp macro="" textlink="">
      <xdr:nvSpPr>
        <xdr:cNvPr id="479" name="【港湾・漁港】&#10;一人当たり有形固定資産（償却資産）額該当値テキスト">
          <a:extLst>
            <a:ext uri="{FF2B5EF4-FFF2-40B4-BE49-F238E27FC236}">
              <a16:creationId xmlns:a16="http://schemas.microsoft.com/office/drawing/2014/main" id="{00000000-0008-0000-0100-0000DF010000}"/>
            </a:ext>
          </a:extLst>
        </xdr:cNvPr>
        <xdr:cNvSpPr txBox="1"/>
      </xdr:nvSpPr>
      <xdr:spPr>
        <a:xfrm>
          <a:off x="10515600" y="17445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117610</xdr:rowOff>
    </xdr:from>
    <xdr:to>
      <xdr:col>50</xdr:col>
      <xdr:colOff>165100</xdr:colOff>
      <xdr:row>103</xdr:row>
      <xdr:rowOff>47760</xdr:rowOff>
    </xdr:to>
    <xdr:sp macro="" textlink="">
      <xdr:nvSpPr>
        <xdr:cNvPr id="480" name="楕円 479">
          <a:extLst>
            <a:ext uri="{FF2B5EF4-FFF2-40B4-BE49-F238E27FC236}">
              <a16:creationId xmlns:a16="http://schemas.microsoft.com/office/drawing/2014/main" id="{00000000-0008-0000-0100-0000E0010000}"/>
            </a:ext>
          </a:extLst>
        </xdr:cNvPr>
        <xdr:cNvSpPr/>
      </xdr:nvSpPr>
      <xdr:spPr>
        <a:xfrm>
          <a:off x="9588500" y="176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157457</xdr:rowOff>
    </xdr:from>
    <xdr:to>
      <xdr:col>55</xdr:col>
      <xdr:colOff>0</xdr:colOff>
      <xdr:row>102</xdr:row>
      <xdr:rowOff>168410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9639300" y="17645357"/>
          <a:ext cx="838200" cy="1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136874</xdr:rowOff>
    </xdr:from>
    <xdr:to>
      <xdr:col>46</xdr:col>
      <xdr:colOff>38100</xdr:colOff>
      <xdr:row>103</xdr:row>
      <xdr:rowOff>67024</xdr:rowOff>
    </xdr:to>
    <xdr:sp macro="" textlink="">
      <xdr:nvSpPr>
        <xdr:cNvPr id="482" name="楕円 481">
          <a:extLst>
            <a:ext uri="{FF2B5EF4-FFF2-40B4-BE49-F238E27FC236}">
              <a16:creationId xmlns:a16="http://schemas.microsoft.com/office/drawing/2014/main" id="{00000000-0008-0000-0100-0000E2010000}"/>
            </a:ext>
          </a:extLst>
        </xdr:cNvPr>
        <xdr:cNvSpPr/>
      </xdr:nvSpPr>
      <xdr:spPr>
        <a:xfrm>
          <a:off x="8699500" y="1762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168410</xdr:rowOff>
    </xdr:from>
    <xdr:to>
      <xdr:col>50</xdr:col>
      <xdr:colOff>114300</xdr:colOff>
      <xdr:row>103</xdr:row>
      <xdr:rowOff>16224</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flipV="1">
          <a:off x="8750300" y="17656310"/>
          <a:ext cx="889000" cy="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158234</xdr:rowOff>
    </xdr:from>
    <xdr:to>
      <xdr:col>41</xdr:col>
      <xdr:colOff>101600</xdr:colOff>
      <xdr:row>103</xdr:row>
      <xdr:rowOff>88384</xdr:rowOff>
    </xdr:to>
    <xdr:sp macro="" textlink="">
      <xdr:nvSpPr>
        <xdr:cNvPr id="484" name="楕円 483">
          <a:extLst>
            <a:ext uri="{FF2B5EF4-FFF2-40B4-BE49-F238E27FC236}">
              <a16:creationId xmlns:a16="http://schemas.microsoft.com/office/drawing/2014/main" id="{00000000-0008-0000-0100-0000E4010000}"/>
            </a:ext>
          </a:extLst>
        </xdr:cNvPr>
        <xdr:cNvSpPr/>
      </xdr:nvSpPr>
      <xdr:spPr>
        <a:xfrm>
          <a:off x="7810500" y="1764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16224</xdr:rowOff>
    </xdr:from>
    <xdr:to>
      <xdr:col>45</xdr:col>
      <xdr:colOff>177800</xdr:colOff>
      <xdr:row>103</xdr:row>
      <xdr:rowOff>37584</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flipV="1">
          <a:off x="7861300" y="17675574"/>
          <a:ext cx="889000" cy="2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58104</xdr:rowOff>
    </xdr:from>
    <xdr:ext cx="690189" cy="259045"/>
    <xdr:sp macro="" textlink="">
      <xdr:nvSpPr>
        <xdr:cNvPr id="486" name="n_1ave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9281505" y="18231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24314</xdr:rowOff>
    </xdr:from>
    <xdr:ext cx="690189" cy="259045"/>
    <xdr:sp macro="" textlink="">
      <xdr:nvSpPr>
        <xdr:cNvPr id="487" name="n_2ave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8405205" y="181980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59771</xdr:rowOff>
    </xdr:from>
    <xdr:ext cx="599010" cy="259045"/>
    <xdr:sp macro="" textlink="">
      <xdr:nvSpPr>
        <xdr:cNvPr id="488" name="n_3ave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7561795" y="1840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51819</xdr:rowOff>
    </xdr:from>
    <xdr:ext cx="599010" cy="259045"/>
    <xdr:sp macro="" textlink="">
      <xdr:nvSpPr>
        <xdr:cNvPr id="489" name="n_4ave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6672795" y="1805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101</xdr:row>
      <xdr:rowOff>64287</xdr:rowOff>
    </xdr:from>
    <xdr:ext cx="690189" cy="259045"/>
    <xdr:sp macro="" textlink="">
      <xdr:nvSpPr>
        <xdr:cNvPr id="490" name="n_1main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9281505" y="17380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101</xdr:row>
      <xdr:rowOff>83551</xdr:rowOff>
    </xdr:from>
    <xdr:ext cx="690189" cy="259045"/>
    <xdr:sp macro="" textlink="">
      <xdr:nvSpPr>
        <xdr:cNvPr id="491" name="n_2main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8405205" y="174000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101</xdr:row>
      <xdr:rowOff>104911</xdr:rowOff>
    </xdr:from>
    <xdr:ext cx="690189" cy="259045"/>
    <xdr:sp macro="" textlink="">
      <xdr:nvSpPr>
        <xdr:cNvPr id="492" name="n_3mainValue【港湾・漁港】&#10;一人当たり有形固定資産（償却資産）額">
          <a:extLst>
            <a:ext uri="{FF2B5EF4-FFF2-40B4-BE49-F238E27FC236}">
              <a16:creationId xmlns:a16="http://schemas.microsoft.com/office/drawing/2014/main" id="{00000000-0008-0000-0100-0000EC010000}"/>
            </a:ext>
          </a:extLst>
        </xdr:cNvPr>
        <xdr:cNvSpPr txBox="1"/>
      </xdr:nvSpPr>
      <xdr:spPr>
        <a:xfrm>
          <a:off x="7516205" y="174213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00000000-0008-0000-01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00000000-0008-0000-0100-00000502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00000000-0008-0000-0100-00000702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00000000-0008-0000-0100-000009020000}"/>
            </a:ext>
          </a:extLst>
        </xdr:cNvPr>
        <xdr:cNvSpPr txBox="1"/>
      </xdr:nvSpPr>
      <xdr:spPr>
        <a:xfrm>
          <a:off x="1635760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522" name="フローチャート: 判断 521">
          <a:extLst>
            <a:ext uri="{FF2B5EF4-FFF2-40B4-BE49-F238E27FC236}">
              <a16:creationId xmlns:a16="http://schemas.microsoft.com/office/drawing/2014/main" id="{00000000-0008-0000-0100-00000A020000}"/>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523" name="フローチャート: 判断 522">
          <a:extLst>
            <a:ext uri="{FF2B5EF4-FFF2-40B4-BE49-F238E27FC236}">
              <a16:creationId xmlns:a16="http://schemas.microsoft.com/office/drawing/2014/main" id="{00000000-0008-0000-0100-00000B020000}"/>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524" name="フローチャート: 判断 523">
          <a:extLst>
            <a:ext uri="{FF2B5EF4-FFF2-40B4-BE49-F238E27FC236}">
              <a16:creationId xmlns:a16="http://schemas.microsoft.com/office/drawing/2014/main" id="{00000000-0008-0000-0100-00000C020000}"/>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127000</xdr:rowOff>
    </xdr:from>
    <xdr:to>
      <xdr:col>85</xdr:col>
      <xdr:colOff>177800</xdr:colOff>
      <xdr:row>36</xdr:row>
      <xdr:rowOff>57150</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62687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149877</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0000000-0008-0000-0100-000015020000}"/>
            </a:ext>
          </a:extLst>
        </xdr:cNvPr>
        <xdr:cNvSpPr txBox="1"/>
      </xdr:nvSpPr>
      <xdr:spPr>
        <a:xfrm>
          <a:off x="16357600" y="597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86360</xdr:rowOff>
    </xdr:from>
    <xdr:to>
      <xdr:col>81</xdr:col>
      <xdr:colOff>101600</xdr:colOff>
      <xdr:row>36</xdr:row>
      <xdr:rowOff>16510</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5430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137160</xdr:rowOff>
    </xdr:from>
    <xdr:to>
      <xdr:col>85</xdr:col>
      <xdr:colOff>127000</xdr:colOff>
      <xdr:row>36</xdr:row>
      <xdr:rowOff>6350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5481300" y="6137910"/>
          <a:ext cx="8382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39370</xdr:rowOff>
    </xdr:from>
    <xdr:to>
      <xdr:col>76</xdr:col>
      <xdr:colOff>165100</xdr:colOff>
      <xdr:row>35</xdr:row>
      <xdr:rowOff>140970</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14541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90170</xdr:rowOff>
    </xdr:from>
    <xdr:to>
      <xdr:col>81</xdr:col>
      <xdr:colOff>50800</xdr:colOff>
      <xdr:row>35</xdr:row>
      <xdr:rowOff>137160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4592300" y="609092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24130</xdr:rowOff>
    </xdr:from>
    <xdr:to>
      <xdr:col>72</xdr:col>
      <xdr:colOff>38100</xdr:colOff>
      <xdr:row>35</xdr:row>
      <xdr:rowOff>125730</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3652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74930</xdr:rowOff>
    </xdr:from>
    <xdr:to>
      <xdr:col>76</xdr:col>
      <xdr:colOff>114300</xdr:colOff>
      <xdr:row>35</xdr:row>
      <xdr:rowOff>90170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3703300" y="6075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99060</xdr:rowOff>
    </xdr:from>
    <xdr:to>
      <xdr:col>67</xdr:col>
      <xdr:colOff>101600</xdr:colOff>
      <xdr:row>40</xdr:row>
      <xdr:rowOff>29210</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127635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74930</xdr:rowOff>
    </xdr:from>
    <xdr:to>
      <xdr:col>71</xdr:col>
      <xdr:colOff>177800</xdr:colOff>
      <xdr:row>39</xdr:row>
      <xdr:rowOff>149860</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flipV="1">
          <a:off x="12814300" y="6075680"/>
          <a:ext cx="889000" cy="76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52660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43897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101617</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0000000-0008-0000-0100-000020020000}"/>
            </a:ext>
          </a:extLst>
        </xdr:cNvPr>
        <xdr:cNvSpPr txBox="1"/>
      </xdr:nvSpPr>
      <xdr:spPr>
        <a:xfrm>
          <a:off x="13500744" y="644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00000000-0008-0000-0100-000021020000}"/>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33037</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52660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157497</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4389744"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142257</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3500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20337</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2611744" y="687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00000000-0008-0000-01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00000000-0008-0000-0100-000040020000}"/>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00000000-0008-0000-0100-000042020000}"/>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00000000-0008-0000-0100-000044020000}"/>
            </a:ext>
          </a:extLst>
        </xdr:cNvPr>
        <xdr:cNvSpPr txBox="1"/>
      </xdr:nvSpPr>
      <xdr:spPr>
        <a:xfrm>
          <a:off x="22199600" y="6618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136434</xdr:rowOff>
    </xdr:from>
    <xdr:to>
      <xdr:col>116</xdr:col>
      <xdr:colOff>114300</xdr:colOff>
      <xdr:row>38</xdr:row>
      <xdr:rowOff>66584</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221107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159311</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00000000-0008-0000-0100-000050020000}"/>
            </a:ext>
          </a:extLst>
        </xdr:cNvPr>
        <xdr:cNvSpPr txBox="1"/>
      </xdr:nvSpPr>
      <xdr:spPr>
        <a:xfrm>
          <a:off x="22199600" y="633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144599</xdr:rowOff>
    </xdr:from>
    <xdr:to>
      <xdr:col>112</xdr:col>
      <xdr:colOff>38100</xdr:colOff>
      <xdr:row>38</xdr:row>
      <xdr:rowOff>74749</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21272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15784</xdr:rowOff>
    </xdr:from>
    <xdr:to>
      <xdr:col>116</xdr:col>
      <xdr:colOff>63500</xdr:colOff>
      <xdr:row>38</xdr:row>
      <xdr:rowOff>23949</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flipV="1">
          <a:off x="21323300" y="653088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159294</xdr:rowOff>
    </xdr:from>
    <xdr:to>
      <xdr:col>107</xdr:col>
      <xdr:colOff>101600</xdr:colOff>
      <xdr:row>38</xdr:row>
      <xdr:rowOff>89444</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20383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23949</xdr:rowOff>
    </xdr:from>
    <xdr:to>
      <xdr:col>111</xdr:col>
      <xdr:colOff>177800</xdr:colOff>
      <xdr:row>38</xdr:row>
      <xdr:rowOff>38644</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20434300" y="65390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2540</xdr:rowOff>
    </xdr:from>
    <xdr:to>
      <xdr:col>102</xdr:col>
      <xdr:colOff>165100</xdr:colOff>
      <xdr:row>38</xdr:row>
      <xdr:rowOff>104140</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19494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38644</xdr:rowOff>
    </xdr:from>
    <xdr:to>
      <xdr:col>107</xdr:col>
      <xdr:colOff>50800</xdr:colOff>
      <xdr:row>38</xdr:row>
      <xdr:rowOff>53340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flipV="1">
          <a:off x="19545300" y="655374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15603</xdr:rowOff>
    </xdr:from>
    <xdr:to>
      <xdr:col>98</xdr:col>
      <xdr:colOff>38100</xdr:colOff>
      <xdr:row>40</xdr:row>
      <xdr:rowOff>117203</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18605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53340</xdr:rowOff>
    </xdr:from>
    <xdr:to>
      <xdr:col>102</xdr:col>
      <xdr:colOff>114300</xdr:colOff>
      <xdr:row>40</xdr:row>
      <xdr:rowOff>66403</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flipV="1">
          <a:off x="18656300" y="6568440"/>
          <a:ext cx="889000" cy="3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21075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80571</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19310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91276</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21075727" y="626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105971</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20199427" y="627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120667</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00000000-0008-0000-0100-00005F020000}"/>
            </a:ext>
          </a:extLst>
        </xdr:cNvPr>
        <xdr:cNvSpPr txBox="1"/>
      </xdr:nvSpPr>
      <xdr:spPr>
        <a:xfrm>
          <a:off x="19310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108330</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00000000-0008-0000-0100-000060020000}"/>
            </a:ext>
          </a:extLst>
        </xdr:cNvPr>
        <xdr:cNvSpPr txBox="1"/>
      </xdr:nvSpPr>
      <xdr:spPr>
        <a:xfrm>
          <a:off x="184214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00000000-0008-0000-0100-00007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00000000-0008-0000-0100-00007A020000}"/>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00000000-0008-0000-0100-00007C020000}"/>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00000000-0008-0000-0100-00007E020000}"/>
            </a:ext>
          </a:extLst>
        </xdr:cNvPr>
        <xdr:cNvSpPr txBox="1"/>
      </xdr:nvSpPr>
      <xdr:spPr>
        <a:xfrm>
          <a:off x="16357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43" name="フローチャート: 判断 642">
          <a:extLst>
            <a:ext uri="{FF2B5EF4-FFF2-40B4-BE49-F238E27FC236}">
              <a16:creationId xmlns:a16="http://schemas.microsoft.com/office/drawing/2014/main" id="{00000000-0008-0000-0100-000083020000}"/>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44450</xdr:rowOff>
    </xdr:from>
    <xdr:to>
      <xdr:col>85</xdr:col>
      <xdr:colOff>177800</xdr:colOff>
      <xdr:row>56</xdr:row>
      <xdr:rowOff>146050</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62687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130827</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00000000-0008-0000-0100-00008A020000}"/>
            </a:ext>
          </a:extLst>
        </xdr:cNvPr>
        <xdr:cNvSpPr txBox="1"/>
      </xdr:nvSpPr>
      <xdr:spPr>
        <a:xfrm>
          <a:off x="16357600"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2540</xdr:rowOff>
    </xdr:from>
    <xdr:to>
      <xdr:col>81</xdr:col>
      <xdr:colOff>101600</xdr:colOff>
      <xdr:row>56</xdr:row>
      <xdr:rowOff>104140</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5430500" y="96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53340</xdr:rowOff>
    </xdr:from>
    <xdr:to>
      <xdr:col>85</xdr:col>
      <xdr:colOff>127000</xdr:colOff>
      <xdr:row>56</xdr:row>
      <xdr:rowOff>95250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5481300" y="96545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133985</xdr:rowOff>
    </xdr:from>
    <xdr:to>
      <xdr:col>76</xdr:col>
      <xdr:colOff>165100</xdr:colOff>
      <xdr:row>56</xdr:row>
      <xdr:rowOff>64135</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4541500" y="95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13335</xdr:rowOff>
    </xdr:from>
    <xdr:to>
      <xdr:col>81</xdr:col>
      <xdr:colOff>50800</xdr:colOff>
      <xdr:row>56</xdr:row>
      <xdr:rowOff>53340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4592300" y="96145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116840</xdr:rowOff>
    </xdr:from>
    <xdr:to>
      <xdr:col>72</xdr:col>
      <xdr:colOff>38100</xdr:colOff>
      <xdr:row>56</xdr:row>
      <xdr:rowOff>46990</xdr:rowOff>
    </xdr:to>
    <xdr:sp macro="" textlink="">
      <xdr:nvSpPr>
        <xdr:cNvPr id="655" name="楕円 654">
          <a:extLst>
            <a:ext uri="{FF2B5EF4-FFF2-40B4-BE49-F238E27FC236}">
              <a16:creationId xmlns:a16="http://schemas.microsoft.com/office/drawing/2014/main" id="{00000000-0008-0000-0100-00008F020000}"/>
            </a:ext>
          </a:extLst>
        </xdr:cNvPr>
        <xdr:cNvSpPr/>
      </xdr:nvSpPr>
      <xdr:spPr>
        <a:xfrm>
          <a:off x="13652500" y="95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167640</xdr:rowOff>
    </xdr:from>
    <xdr:to>
      <xdr:col>76</xdr:col>
      <xdr:colOff>114300</xdr:colOff>
      <xdr:row>56</xdr:row>
      <xdr:rowOff>13335</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3703300" y="95973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71120</xdr:rowOff>
    </xdr:from>
    <xdr:to>
      <xdr:col>67</xdr:col>
      <xdr:colOff>101600</xdr:colOff>
      <xdr:row>63</xdr:row>
      <xdr:rowOff>1270</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2763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167640</xdr:rowOff>
    </xdr:from>
    <xdr:to>
      <xdr:col>71</xdr:col>
      <xdr:colOff>177800</xdr:colOff>
      <xdr:row>62</xdr:row>
      <xdr:rowOff>121920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flipV="1">
          <a:off x="12814300" y="9597390"/>
          <a:ext cx="889000" cy="11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659" name="n_1aveValue【学校施設】&#10;有形固定資産減価償却率">
          <a:extLst>
            <a:ext uri="{FF2B5EF4-FFF2-40B4-BE49-F238E27FC236}">
              <a16:creationId xmlns:a16="http://schemas.microsoft.com/office/drawing/2014/main" id="{00000000-0008-0000-0100-000093020000}"/>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660" name="n_2aveValue【学校施設】&#10;有形固定資産減価償却率">
          <a:extLst>
            <a:ext uri="{FF2B5EF4-FFF2-40B4-BE49-F238E27FC236}">
              <a16:creationId xmlns:a16="http://schemas.microsoft.com/office/drawing/2014/main" id="{00000000-0008-0000-0100-000094020000}"/>
            </a:ext>
          </a:extLst>
        </xdr:cNvPr>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661" name="n_3aveValue【学校施設】&#10;有形固定資産減価償却率">
          <a:extLst>
            <a:ext uri="{FF2B5EF4-FFF2-40B4-BE49-F238E27FC236}">
              <a16:creationId xmlns:a16="http://schemas.microsoft.com/office/drawing/2014/main" id="{00000000-0008-0000-0100-000095020000}"/>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662" name="n_4aveValue【学校施設】&#10;有形固定資産減価償却率">
          <a:extLst>
            <a:ext uri="{FF2B5EF4-FFF2-40B4-BE49-F238E27FC236}">
              <a16:creationId xmlns:a16="http://schemas.microsoft.com/office/drawing/2014/main" id="{00000000-0008-0000-0100-000096020000}"/>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120667</xdr:rowOff>
    </xdr:from>
    <xdr:ext cx="405111" cy="259045"/>
    <xdr:sp macro="" textlink="">
      <xdr:nvSpPr>
        <xdr:cNvPr id="663" name="n_1mainValue【学校施設】&#10;有形固定資産減価償却率">
          <a:extLst>
            <a:ext uri="{FF2B5EF4-FFF2-40B4-BE49-F238E27FC236}">
              <a16:creationId xmlns:a16="http://schemas.microsoft.com/office/drawing/2014/main" id="{00000000-0008-0000-0100-000097020000}"/>
            </a:ext>
          </a:extLst>
        </xdr:cNvPr>
        <xdr:cNvSpPr txBox="1"/>
      </xdr:nvSpPr>
      <xdr:spPr>
        <a:xfrm>
          <a:off x="15266044" y="937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80662</xdr:rowOff>
    </xdr:from>
    <xdr:ext cx="405111" cy="259045"/>
    <xdr:sp macro="" textlink="">
      <xdr:nvSpPr>
        <xdr:cNvPr id="664" name="n_2mainValue【学校施設】&#10;有形固定資産減価償却率">
          <a:extLst>
            <a:ext uri="{FF2B5EF4-FFF2-40B4-BE49-F238E27FC236}">
              <a16:creationId xmlns:a16="http://schemas.microsoft.com/office/drawing/2014/main" id="{00000000-0008-0000-0100-000098020000}"/>
            </a:ext>
          </a:extLst>
        </xdr:cNvPr>
        <xdr:cNvSpPr txBox="1"/>
      </xdr:nvSpPr>
      <xdr:spPr>
        <a:xfrm>
          <a:off x="14389744" y="933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63517</xdr:rowOff>
    </xdr:from>
    <xdr:ext cx="405111" cy="259045"/>
    <xdr:sp macro="" textlink="">
      <xdr:nvSpPr>
        <xdr:cNvPr id="665" name="n_3mainValue【学校施設】&#10;有形固定資産減価償却率">
          <a:extLst>
            <a:ext uri="{FF2B5EF4-FFF2-40B4-BE49-F238E27FC236}">
              <a16:creationId xmlns:a16="http://schemas.microsoft.com/office/drawing/2014/main" id="{00000000-0008-0000-0100-000099020000}"/>
            </a:ext>
          </a:extLst>
        </xdr:cNvPr>
        <xdr:cNvSpPr txBox="1"/>
      </xdr:nvSpPr>
      <xdr:spPr>
        <a:xfrm>
          <a:off x="13500744" y="932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163847</xdr:rowOff>
    </xdr:from>
    <xdr:ext cx="405111" cy="259045"/>
    <xdr:sp macro="" textlink="">
      <xdr:nvSpPr>
        <xdr:cNvPr id="666" name="n_4mainValue【学校施設】&#10;有形固定資産減価償却率">
          <a:extLst>
            <a:ext uri="{FF2B5EF4-FFF2-40B4-BE49-F238E27FC236}">
              <a16:creationId xmlns:a16="http://schemas.microsoft.com/office/drawing/2014/main" id="{00000000-0008-0000-0100-00009A020000}"/>
            </a:ext>
          </a:extLst>
        </xdr:cNvPr>
        <xdr:cNvSpPr txBox="1"/>
      </xdr:nvSpPr>
      <xdr:spPr>
        <a:xfrm>
          <a:off x="1261174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00000000-0008-0000-01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691" name="【学校施設】&#10;一人当たり面積最小値テキスト">
          <a:extLst>
            <a:ext uri="{FF2B5EF4-FFF2-40B4-BE49-F238E27FC236}">
              <a16:creationId xmlns:a16="http://schemas.microsoft.com/office/drawing/2014/main" id="{00000000-0008-0000-0100-0000B3020000}"/>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693" name="【学校施設】&#10;一人当たり面積最大値テキスト">
          <a:extLst>
            <a:ext uri="{FF2B5EF4-FFF2-40B4-BE49-F238E27FC236}">
              <a16:creationId xmlns:a16="http://schemas.microsoft.com/office/drawing/2014/main" id="{00000000-0008-0000-0100-0000B5020000}"/>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695" name="【学校施設】&#10;一人当たり面積平均値テキスト">
          <a:extLst>
            <a:ext uri="{FF2B5EF4-FFF2-40B4-BE49-F238E27FC236}">
              <a16:creationId xmlns:a16="http://schemas.microsoft.com/office/drawing/2014/main" id="{00000000-0008-0000-0100-0000B7020000}"/>
            </a:ext>
          </a:extLst>
        </xdr:cNvPr>
        <xdr:cNvSpPr txBox="1"/>
      </xdr:nvSpPr>
      <xdr:spPr>
        <a:xfrm>
          <a:off x="22199600" y="1045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700" name="フローチャート: 判断 699">
          <a:extLst>
            <a:ext uri="{FF2B5EF4-FFF2-40B4-BE49-F238E27FC236}">
              <a16:creationId xmlns:a16="http://schemas.microsoft.com/office/drawing/2014/main" id="{00000000-0008-0000-0100-0000BC020000}"/>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132652</xdr:rowOff>
    </xdr:from>
    <xdr:to>
      <xdr:col>116</xdr:col>
      <xdr:colOff>114300</xdr:colOff>
      <xdr:row>59</xdr:row>
      <xdr:rowOff>62802</xdr:rowOff>
    </xdr:to>
    <xdr:sp macro="" textlink="">
      <xdr:nvSpPr>
        <xdr:cNvPr id="706" name="楕円 705">
          <a:extLst>
            <a:ext uri="{FF2B5EF4-FFF2-40B4-BE49-F238E27FC236}">
              <a16:creationId xmlns:a16="http://schemas.microsoft.com/office/drawing/2014/main" id="{00000000-0008-0000-0100-0000C2020000}"/>
            </a:ext>
          </a:extLst>
        </xdr:cNvPr>
        <xdr:cNvSpPr/>
      </xdr:nvSpPr>
      <xdr:spPr>
        <a:xfrm>
          <a:off x="22110700" y="100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155529</xdr:rowOff>
    </xdr:from>
    <xdr:ext cx="469744" cy="259045"/>
    <xdr:sp macro="" textlink="">
      <xdr:nvSpPr>
        <xdr:cNvPr id="707" name="【学校施設】&#10;一人当たり面積該当値テキスト">
          <a:extLst>
            <a:ext uri="{FF2B5EF4-FFF2-40B4-BE49-F238E27FC236}">
              <a16:creationId xmlns:a16="http://schemas.microsoft.com/office/drawing/2014/main" id="{00000000-0008-0000-0100-0000C3020000}"/>
            </a:ext>
          </a:extLst>
        </xdr:cNvPr>
        <xdr:cNvSpPr txBox="1"/>
      </xdr:nvSpPr>
      <xdr:spPr>
        <a:xfrm>
          <a:off x="22199600" y="992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142367</xdr:rowOff>
    </xdr:from>
    <xdr:to>
      <xdr:col>112</xdr:col>
      <xdr:colOff>38100</xdr:colOff>
      <xdr:row>59</xdr:row>
      <xdr:rowOff>72517</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21272500" y="1008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12002</xdr:rowOff>
    </xdr:from>
    <xdr:to>
      <xdr:col>116</xdr:col>
      <xdr:colOff>63500</xdr:colOff>
      <xdr:row>59</xdr:row>
      <xdr:rowOff>21717</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flipV="1">
          <a:off x="21323300" y="10127552"/>
          <a:ext cx="8382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159893</xdr:rowOff>
    </xdr:from>
    <xdr:to>
      <xdr:col>107</xdr:col>
      <xdr:colOff>101600</xdr:colOff>
      <xdr:row>59</xdr:row>
      <xdr:rowOff>90043</xdr:rowOff>
    </xdr:to>
    <xdr:sp macro="" textlink="">
      <xdr:nvSpPr>
        <xdr:cNvPr id="710" name="楕円 709">
          <a:extLst>
            <a:ext uri="{FF2B5EF4-FFF2-40B4-BE49-F238E27FC236}">
              <a16:creationId xmlns:a16="http://schemas.microsoft.com/office/drawing/2014/main" id="{00000000-0008-0000-0100-0000C6020000}"/>
            </a:ext>
          </a:extLst>
        </xdr:cNvPr>
        <xdr:cNvSpPr/>
      </xdr:nvSpPr>
      <xdr:spPr>
        <a:xfrm>
          <a:off x="20383500" y="1010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21717</xdr:rowOff>
    </xdr:from>
    <xdr:to>
      <xdr:col>111</xdr:col>
      <xdr:colOff>177800</xdr:colOff>
      <xdr:row>59</xdr:row>
      <xdr:rowOff>39243</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flipV="1">
          <a:off x="20434300" y="10137267"/>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7493</xdr:rowOff>
    </xdr:from>
    <xdr:to>
      <xdr:col>102</xdr:col>
      <xdr:colOff>165100</xdr:colOff>
      <xdr:row>59</xdr:row>
      <xdr:rowOff>109093</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19494500" y="1012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39243</xdr:rowOff>
    </xdr:from>
    <xdr:to>
      <xdr:col>107</xdr:col>
      <xdr:colOff>50800</xdr:colOff>
      <xdr:row>59</xdr:row>
      <xdr:rowOff>58293</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flipV="1">
          <a:off x="19545300" y="10154793"/>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80645</xdr:rowOff>
    </xdr:from>
    <xdr:to>
      <xdr:col>98</xdr:col>
      <xdr:colOff>38100</xdr:colOff>
      <xdr:row>62</xdr:row>
      <xdr:rowOff>10795</xdr:rowOff>
    </xdr:to>
    <xdr:sp macro="" textlink="">
      <xdr:nvSpPr>
        <xdr:cNvPr id="714" name="楕円 713">
          <a:extLst>
            <a:ext uri="{FF2B5EF4-FFF2-40B4-BE49-F238E27FC236}">
              <a16:creationId xmlns:a16="http://schemas.microsoft.com/office/drawing/2014/main" id="{00000000-0008-0000-0100-0000CA020000}"/>
            </a:ext>
          </a:extLst>
        </xdr:cNvPr>
        <xdr:cNvSpPr/>
      </xdr:nvSpPr>
      <xdr:spPr>
        <a:xfrm>
          <a:off x="18605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58293</xdr:rowOff>
    </xdr:from>
    <xdr:to>
      <xdr:col>102</xdr:col>
      <xdr:colOff>114300</xdr:colOff>
      <xdr:row>61</xdr:row>
      <xdr:rowOff>131445</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flipV="1">
          <a:off x="18656300" y="10173843"/>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716" name="n_1aveValue【学校施設】&#10;一人当たり面積">
          <a:extLst>
            <a:ext uri="{FF2B5EF4-FFF2-40B4-BE49-F238E27FC236}">
              <a16:creationId xmlns:a16="http://schemas.microsoft.com/office/drawing/2014/main" id="{00000000-0008-0000-0100-0000CC020000}"/>
            </a:ext>
          </a:extLst>
        </xdr:cNvPr>
        <xdr:cNvSpPr txBox="1"/>
      </xdr:nvSpPr>
      <xdr:spPr>
        <a:xfrm>
          <a:off x="21075727" y="105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717" name="n_2aveValue【学校施設】&#10;一人当たり面積">
          <a:extLst>
            <a:ext uri="{FF2B5EF4-FFF2-40B4-BE49-F238E27FC236}">
              <a16:creationId xmlns:a16="http://schemas.microsoft.com/office/drawing/2014/main" id="{00000000-0008-0000-0100-0000CD020000}"/>
            </a:ext>
          </a:extLst>
        </xdr:cNvPr>
        <xdr:cNvSpPr txBox="1"/>
      </xdr:nvSpPr>
      <xdr:spPr>
        <a:xfrm>
          <a:off x="201994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144035</xdr:rowOff>
    </xdr:from>
    <xdr:ext cx="469744" cy="259045"/>
    <xdr:sp macro="" textlink="">
      <xdr:nvSpPr>
        <xdr:cNvPr id="718" name="n_3aveValue【学校施設】&#10;一人当たり面積">
          <a:extLst>
            <a:ext uri="{FF2B5EF4-FFF2-40B4-BE49-F238E27FC236}">
              <a16:creationId xmlns:a16="http://schemas.microsoft.com/office/drawing/2014/main" id="{00000000-0008-0000-0100-0000CE020000}"/>
            </a:ext>
          </a:extLst>
        </xdr:cNvPr>
        <xdr:cNvSpPr txBox="1"/>
      </xdr:nvSpPr>
      <xdr:spPr>
        <a:xfrm>
          <a:off x="19310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719" name="n_4aveValue【学校施設】&#10;一人当たり面積">
          <a:extLst>
            <a:ext uri="{FF2B5EF4-FFF2-40B4-BE49-F238E27FC236}">
              <a16:creationId xmlns:a16="http://schemas.microsoft.com/office/drawing/2014/main" id="{00000000-0008-0000-0100-0000CF020000}"/>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89044</xdr:rowOff>
    </xdr:from>
    <xdr:ext cx="469744" cy="259045"/>
    <xdr:sp macro="" textlink="">
      <xdr:nvSpPr>
        <xdr:cNvPr id="720" name="n_1mainValue【学校施設】&#10;一人当たり面積">
          <a:extLst>
            <a:ext uri="{FF2B5EF4-FFF2-40B4-BE49-F238E27FC236}">
              <a16:creationId xmlns:a16="http://schemas.microsoft.com/office/drawing/2014/main" id="{00000000-0008-0000-0100-0000D0020000}"/>
            </a:ext>
          </a:extLst>
        </xdr:cNvPr>
        <xdr:cNvSpPr txBox="1"/>
      </xdr:nvSpPr>
      <xdr:spPr>
        <a:xfrm>
          <a:off x="21075727" y="986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106570</xdr:rowOff>
    </xdr:from>
    <xdr:ext cx="469744" cy="259045"/>
    <xdr:sp macro="" textlink="">
      <xdr:nvSpPr>
        <xdr:cNvPr id="721" name="n_2mainValue【学校施設】&#10;一人当たり面積">
          <a:extLst>
            <a:ext uri="{FF2B5EF4-FFF2-40B4-BE49-F238E27FC236}">
              <a16:creationId xmlns:a16="http://schemas.microsoft.com/office/drawing/2014/main" id="{00000000-0008-0000-0100-0000D1020000}"/>
            </a:ext>
          </a:extLst>
        </xdr:cNvPr>
        <xdr:cNvSpPr txBox="1"/>
      </xdr:nvSpPr>
      <xdr:spPr>
        <a:xfrm>
          <a:off x="20199427" y="987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125620</xdr:rowOff>
    </xdr:from>
    <xdr:ext cx="469744" cy="259045"/>
    <xdr:sp macro="" textlink="">
      <xdr:nvSpPr>
        <xdr:cNvPr id="722" name="n_3mainValue【学校施設】&#10;一人当たり面積">
          <a:extLst>
            <a:ext uri="{FF2B5EF4-FFF2-40B4-BE49-F238E27FC236}">
              <a16:creationId xmlns:a16="http://schemas.microsoft.com/office/drawing/2014/main" id="{00000000-0008-0000-0100-0000D2020000}"/>
            </a:ext>
          </a:extLst>
        </xdr:cNvPr>
        <xdr:cNvSpPr txBox="1"/>
      </xdr:nvSpPr>
      <xdr:spPr>
        <a:xfrm>
          <a:off x="19310427" y="989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1922</xdr:rowOff>
    </xdr:from>
    <xdr:ext cx="469744" cy="259045"/>
    <xdr:sp macro="" textlink="">
      <xdr:nvSpPr>
        <xdr:cNvPr id="723" name="n_4mainValue【学校施設】&#10;一人当たり面積">
          <a:extLst>
            <a:ext uri="{FF2B5EF4-FFF2-40B4-BE49-F238E27FC236}">
              <a16:creationId xmlns:a16="http://schemas.microsoft.com/office/drawing/2014/main" id="{00000000-0008-0000-0100-0000D3020000}"/>
            </a:ext>
          </a:extLst>
        </xdr:cNvPr>
        <xdr:cNvSpPr txBox="1"/>
      </xdr:nvSpPr>
      <xdr:spPr>
        <a:xfrm>
          <a:off x="18421427" y="106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a:extLst>
            <a:ext uri="{FF2B5EF4-FFF2-40B4-BE49-F238E27FC236}">
              <a16:creationId xmlns:a16="http://schemas.microsoft.com/office/drawing/2014/main" id="{00000000-0008-0000-0100-0000E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a:extLst>
            <a:ext uri="{FF2B5EF4-FFF2-40B4-BE49-F238E27FC236}">
              <a16:creationId xmlns:a16="http://schemas.microsoft.com/office/drawing/2014/main" id="{00000000-0008-0000-0100-0000E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a:extLst>
            <a:ext uri="{FF2B5EF4-FFF2-40B4-BE49-F238E27FC236}">
              <a16:creationId xmlns:a16="http://schemas.microsoft.com/office/drawing/2014/main" id="{00000000-0008-0000-0100-0000F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a:extLst>
            <a:ext uri="{FF2B5EF4-FFF2-40B4-BE49-F238E27FC236}">
              <a16:creationId xmlns:a16="http://schemas.microsoft.com/office/drawing/2014/main" id="{00000000-0008-0000-0100-0000F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a:extLst>
            <a:ext uri="{FF2B5EF4-FFF2-40B4-BE49-F238E27FC236}">
              <a16:creationId xmlns:a16="http://schemas.microsoft.com/office/drawing/2014/main" id="{00000000-0008-0000-0100-0000F3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00000000-0008-0000-0100-0000F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00000000-0008-0000-0100-0000F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道路における有形固定資産減価償却率は類似団体内平均値を下回っている。これは、東日本大震災からの復旧・復興事業による道路の新規整備を行っているものであり、令和２年度までに復旧・復興事業が概ね完了しており、有形固定資産減価償却率は上昇していく見込みであるが、令和６年度に出島架橋が完成する予定であるため、道路、橋りょう・トンネルにおいて一時的に資産が増加する。公営住宅における有形固定資産減価償却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％と対前年度で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％上昇しているが、類似団体内平均値を大きく下回っている状況である。これは、町内の公営住宅を平成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全て建て替えを実施していること及び震災後の災害公営住宅の整備によるものであり、今後も上昇していくものと思われる。港湾・漁港については、類似団体内平均値を上回っており、老朽化した施設の更新を計画的に行っていく必要がある。認定こども園・幼稚園・保育所における有形固定資産減価償却率は対前年度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％上昇したが類似団体内平均値を下回っている。これは、東日本大震災</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被災した保育所を復旧整備したことによるものであり、一人当たり面積についても類似団体内平均値を上回っている。学校施設における有形固定資産減価償却率については新たに小中一貫校を整備したことにより大幅に減少し、類似団体内平均値を下回っている状況である。一人当たり面積についても類似団体内平均値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5,918
5,661
65.35
14,521,121
13,428,564
135,763
3,758,742
8,181,257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19413</xdr:rowOff>
    </xdr:from>
    <xdr:to>
      <xdr:col>24</xdr:col>
      <xdr:colOff>114300</xdr:colOff>
      <xdr:row>63</xdr:row>
      <xdr:rowOff>121013</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169290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19413</xdr:rowOff>
    </xdr:from>
    <xdr:to>
      <xdr:col>20</xdr:col>
      <xdr:colOff>38100</xdr:colOff>
      <xdr:row>63</xdr:row>
      <xdr:rowOff>121013</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70213</xdr:rowOff>
    </xdr:from>
    <xdr:to>
      <xdr:col>24</xdr:col>
      <xdr:colOff>63500</xdr:colOff>
      <xdr:row>63</xdr:row>
      <xdr:rowOff>70213</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08715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154940</xdr:rowOff>
    </xdr:from>
    <xdr:to>
      <xdr:col>15</xdr:col>
      <xdr:colOff>101600</xdr:colOff>
      <xdr:row>63</xdr:row>
      <xdr:rowOff>85090</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34290</xdr:rowOff>
    </xdr:from>
    <xdr:to>
      <xdr:col>19</xdr:col>
      <xdr:colOff>177800</xdr:colOff>
      <xdr:row>63</xdr:row>
      <xdr:rowOff>70213</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08356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83094</xdr:rowOff>
    </xdr:from>
    <xdr:to>
      <xdr:col>10</xdr:col>
      <xdr:colOff>165100</xdr:colOff>
      <xdr:row>63</xdr:row>
      <xdr:rowOff>13244</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133894</xdr:rowOff>
    </xdr:from>
    <xdr:to>
      <xdr:col>15</xdr:col>
      <xdr:colOff>50800</xdr:colOff>
      <xdr:row>63</xdr:row>
      <xdr:rowOff>34290</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076379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47172</xdr:rowOff>
    </xdr:from>
    <xdr:to>
      <xdr:col>6</xdr:col>
      <xdr:colOff>38100</xdr:colOff>
      <xdr:row>62</xdr:row>
      <xdr:rowOff>148772</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97972</xdr:rowOff>
    </xdr:from>
    <xdr:to>
      <xdr:col>10</xdr:col>
      <xdr:colOff>114300</xdr:colOff>
      <xdr:row>62</xdr:row>
      <xdr:rowOff>133894</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7278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98351</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112140</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76217</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4371</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139899</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10515600" y="1047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106934</xdr:rowOff>
    </xdr:from>
    <xdr:to>
      <xdr:col>55</xdr:col>
      <xdr:colOff>50800</xdr:colOff>
      <xdr:row>61</xdr:row>
      <xdr:rowOff>37084</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10426700" y="103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129811</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10515600" y="1024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113792</xdr:rowOff>
    </xdr:from>
    <xdr:to>
      <xdr:col>50</xdr:col>
      <xdr:colOff>165100</xdr:colOff>
      <xdr:row>61</xdr:row>
      <xdr:rowOff>43942</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9588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157734</xdr:rowOff>
    </xdr:from>
    <xdr:to>
      <xdr:col>55</xdr:col>
      <xdr:colOff>0</xdr:colOff>
      <xdr:row>60</xdr:row>
      <xdr:rowOff>164592</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9639300" y="1044473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125222</xdr:rowOff>
    </xdr:from>
    <xdr:to>
      <xdr:col>46</xdr:col>
      <xdr:colOff>38100</xdr:colOff>
      <xdr:row>61</xdr:row>
      <xdr:rowOff>55372</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8699500" y="104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164592</xdr:rowOff>
    </xdr:from>
    <xdr:to>
      <xdr:col>50</xdr:col>
      <xdr:colOff>114300</xdr:colOff>
      <xdr:row>61</xdr:row>
      <xdr:rowOff>4572</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8750300" y="1045159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137414</xdr:rowOff>
    </xdr:from>
    <xdr:to>
      <xdr:col>41</xdr:col>
      <xdr:colOff>101600</xdr:colOff>
      <xdr:row>61</xdr:row>
      <xdr:rowOff>67564</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7810500" y="1042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4572</xdr:rowOff>
    </xdr:from>
    <xdr:to>
      <xdr:col>45</xdr:col>
      <xdr:colOff>177800</xdr:colOff>
      <xdr:row>61</xdr:row>
      <xdr:rowOff>16764</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7861300" y="1046302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154178</xdr:rowOff>
    </xdr:from>
    <xdr:to>
      <xdr:col>36</xdr:col>
      <xdr:colOff>165100</xdr:colOff>
      <xdr:row>61</xdr:row>
      <xdr:rowOff>84328</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921500" y="1044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16764</xdr:rowOff>
    </xdr:from>
    <xdr:to>
      <xdr:col>41</xdr:col>
      <xdr:colOff>50800</xdr:colOff>
      <xdr:row>61</xdr:row>
      <xdr:rowOff>33528</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6972300" y="1047521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200-00009D000000}"/>
            </a:ext>
          </a:extLst>
        </xdr:cNvPr>
        <xdr:cNvSpPr txBox="1"/>
      </xdr:nvSpPr>
      <xdr:spPr>
        <a:xfrm>
          <a:off x="93917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200-00009E000000}"/>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139463</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200-00009F000000}"/>
            </a:ext>
          </a:extLst>
        </xdr:cNvPr>
        <xdr:cNvSpPr txBox="1"/>
      </xdr:nvSpPr>
      <xdr:spPr>
        <a:xfrm>
          <a:off x="7626427" y="1059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5351</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200-0000A0000000}"/>
            </a:ext>
          </a:extLst>
        </xdr:cNvPr>
        <xdr:cNvSpPr txBox="1"/>
      </xdr:nvSpPr>
      <xdr:spPr>
        <a:xfrm>
          <a:off x="67374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60469</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200-0000A1000000}"/>
            </a:ext>
          </a:extLst>
        </xdr:cNvPr>
        <xdr:cNvSpPr txBox="1"/>
      </xdr:nvSpPr>
      <xdr:spPr>
        <a:xfrm>
          <a:off x="93917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71899</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200-0000A2000000}"/>
            </a:ext>
          </a:extLst>
        </xdr:cNvPr>
        <xdr:cNvSpPr txBox="1"/>
      </xdr:nvSpPr>
      <xdr:spPr>
        <a:xfrm>
          <a:off x="8515427" y="1018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84091</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200-0000A3000000}"/>
            </a:ext>
          </a:extLst>
        </xdr:cNvPr>
        <xdr:cNvSpPr txBox="1"/>
      </xdr:nvSpPr>
      <xdr:spPr>
        <a:xfrm>
          <a:off x="7626427" y="1019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100855</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200-0000A4000000}"/>
            </a:ext>
          </a:extLst>
        </xdr:cNvPr>
        <xdr:cNvSpPr txBox="1"/>
      </xdr:nvSpPr>
      <xdr:spPr>
        <a:xfrm>
          <a:off x="6737427" y="1021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20" name="【一般廃棄物処理施設】&#10;有形固定資産減価償却率グラフ枠">
          <a:extLst>
            <a:ext uri="{FF2B5EF4-FFF2-40B4-BE49-F238E27FC236}">
              <a16:creationId xmlns:a16="http://schemas.microsoft.com/office/drawing/2014/main" id="{00000000-0008-0000-0200-0000DC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22" name="【一般廃棄物処理施設】&#10;有形固定資産減価償却率最小値テキスト">
          <a:extLst>
            <a:ext uri="{FF2B5EF4-FFF2-40B4-BE49-F238E27FC236}">
              <a16:creationId xmlns:a16="http://schemas.microsoft.com/office/drawing/2014/main" id="{00000000-0008-0000-0200-0000DE00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224" name="【一般廃棄物処理施設】&#10;有形固定資産減価償却率最大値テキスト">
          <a:extLst>
            <a:ext uri="{FF2B5EF4-FFF2-40B4-BE49-F238E27FC236}">
              <a16:creationId xmlns:a16="http://schemas.microsoft.com/office/drawing/2014/main" id="{00000000-0008-0000-0200-0000E0000000}"/>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226" name="【一般廃棄物処理施設】&#10;有形固定資産減価償却率平均値テキスト">
          <a:extLst>
            <a:ext uri="{FF2B5EF4-FFF2-40B4-BE49-F238E27FC236}">
              <a16:creationId xmlns:a16="http://schemas.microsoft.com/office/drawing/2014/main" id="{00000000-0008-0000-0200-0000E2000000}"/>
            </a:ext>
          </a:extLst>
        </xdr:cNvPr>
        <xdr:cNvSpPr txBox="1"/>
      </xdr:nvSpPr>
      <xdr:spPr>
        <a:xfrm>
          <a:off x="16357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227" name="フローチャート: 判断 226">
          <a:extLst>
            <a:ext uri="{FF2B5EF4-FFF2-40B4-BE49-F238E27FC236}">
              <a16:creationId xmlns:a16="http://schemas.microsoft.com/office/drawing/2014/main" id="{00000000-0008-0000-0200-0000E3000000}"/>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228" name="フローチャート: 判断 227">
          <a:extLst>
            <a:ext uri="{FF2B5EF4-FFF2-40B4-BE49-F238E27FC236}">
              <a16:creationId xmlns:a16="http://schemas.microsoft.com/office/drawing/2014/main" id="{00000000-0008-0000-0200-0000E4000000}"/>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229" name="フローチャート: 判断 228">
          <a:extLst>
            <a:ext uri="{FF2B5EF4-FFF2-40B4-BE49-F238E27FC236}">
              <a16:creationId xmlns:a16="http://schemas.microsoft.com/office/drawing/2014/main" id="{00000000-0008-0000-0200-0000E5000000}"/>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230" name="フローチャート: 判断 229">
          <a:extLst>
            <a:ext uri="{FF2B5EF4-FFF2-40B4-BE49-F238E27FC236}">
              <a16:creationId xmlns:a16="http://schemas.microsoft.com/office/drawing/2014/main" id="{00000000-0008-0000-0200-0000E6000000}"/>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33020</xdr:rowOff>
    </xdr:from>
    <xdr:to>
      <xdr:col>85</xdr:col>
      <xdr:colOff>177800</xdr:colOff>
      <xdr:row>41</xdr:row>
      <xdr:rowOff>134620</xdr:rowOff>
    </xdr:to>
    <xdr:sp macro="" textlink="">
      <xdr:nvSpPr>
        <xdr:cNvPr id="237" name="楕円 236">
          <a:extLst>
            <a:ext uri="{FF2B5EF4-FFF2-40B4-BE49-F238E27FC236}">
              <a16:creationId xmlns:a16="http://schemas.microsoft.com/office/drawing/2014/main" id="{00000000-0008-0000-0200-0000ED000000}"/>
            </a:ext>
          </a:extLst>
        </xdr:cNvPr>
        <xdr:cNvSpPr/>
      </xdr:nvSpPr>
      <xdr:spPr>
        <a:xfrm>
          <a:off x="162687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119397</xdr:rowOff>
    </xdr:from>
    <xdr:ext cx="405111" cy="259045"/>
    <xdr:sp macro="" textlink="">
      <xdr:nvSpPr>
        <xdr:cNvPr id="238" name="【一般廃棄物処理施設】&#10;有形固定資産減価償却率該当値テキスト">
          <a:extLst>
            <a:ext uri="{FF2B5EF4-FFF2-40B4-BE49-F238E27FC236}">
              <a16:creationId xmlns:a16="http://schemas.microsoft.com/office/drawing/2014/main" id="{00000000-0008-0000-0200-0000EE000000}"/>
            </a:ext>
          </a:extLst>
        </xdr:cNvPr>
        <xdr:cNvSpPr txBox="1"/>
      </xdr:nvSpPr>
      <xdr:spPr>
        <a:xfrm>
          <a:off x="16357600" y="697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17780</xdr:rowOff>
    </xdr:from>
    <xdr:to>
      <xdr:col>81</xdr:col>
      <xdr:colOff>101600</xdr:colOff>
      <xdr:row>41</xdr:row>
      <xdr:rowOff>119380</xdr:rowOff>
    </xdr:to>
    <xdr:sp macro="" textlink="">
      <xdr:nvSpPr>
        <xdr:cNvPr id="239" name="楕円 238">
          <a:extLst>
            <a:ext uri="{FF2B5EF4-FFF2-40B4-BE49-F238E27FC236}">
              <a16:creationId xmlns:a16="http://schemas.microsoft.com/office/drawing/2014/main" id="{00000000-0008-0000-0200-0000EF000000}"/>
            </a:ext>
          </a:extLst>
        </xdr:cNvPr>
        <xdr:cNvSpPr/>
      </xdr:nvSpPr>
      <xdr:spPr>
        <a:xfrm>
          <a:off x="15430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68580</xdr:rowOff>
    </xdr:from>
    <xdr:to>
      <xdr:col>85</xdr:col>
      <xdr:colOff>127000</xdr:colOff>
      <xdr:row>41</xdr:row>
      <xdr:rowOff>83820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15481300" y="70980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xdr:rowOff>
    </xdr:from>
    <xdr:to>
      <xdr:col>76</xdr:col>
      <xdr:colOff>165100</xdr:colOff>
      <xdr:row>41</xdr:row>
      <xdr:rowOff>117475</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145415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66675</xdr:rowOff>
    </xdr:from>
    <xdr:to>
      <xdr:col>81</xdr:col>
      <xdr:colOff>50800</xdr:colOff>
      <xdr:row>41</xdr:row>
      <xdr:rowOff>68580</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14592300" y="70961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78740</xdr:rowOff>
    </xdr:from>
    <xdr:to>
      <xdr:col>72</xdr:col>
      <xdr:colOff>38100</xdr:colOff>
      <xdr:row>41</xdr:row>
      <xdr:rowOff>8890</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13652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129540</xdr:rowOff>
    </xdr:from>
    <xdr:to>
      <xdr:col>76</xdr:col>
      <xdr:colOff>114300</xdr:colOff>
      <xdr:row>41</xdr:row>
      <xdr:rowOff>66675</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13703300" y="698754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25400</xdr:rowOff>
    </xdr:from>
    <xdr:to>
      <xdr:col>67</xdr:col>
      <xdr:colOff>101600</xdr:colOff>
      <xdr:row>40</xdr:row>
      <xdr:rowOff>127000</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1276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76200</xdr:rowOff>
    </xdr:from>
    <xdr:to>
      <xdr:col>71</xdr:col>
      <xdr:colOff>177800</xdr:colOff>
      <xdr:row>40</xdr:row>
      <xdr:rowOff>129540</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12814300" y="6934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247" name="n_1aveValue【一般廃棄物処理施設】&#10;有形固定資産減価償却率">
          <a:extLst>
            <a:ext uri="{FF2B5EF4-FFF2-40B4-BE49-F238E27FC236}">
              <a16:creationId xmlns:a16="http://schemas.microsoft.com/office/drawing/2014/main" id="{00000000-0008-0000-0200-0000F7000000}"/>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248" name="n_2aveValue【一般廃棄物処理施設】&#10;有形固定資産減価償却率">
          <a:extLst>
            <a:ext uri="{FF2B5EF4-FFF2-40B4-BE49-F238E27FC236}">
              <a16:creationId xmlns:a16="http://schemas.microsoft.com/office/drawing/2014/main" id="{00000000-0008-0000-0200-0000F8000000}"/>
            </a:ext>
          </a:extLst>
        </xdr:cNvPr>
        <xdr:cNvSpPr txBox="1"/>
      </xdr:nvSpPr>
      <xdr:spPr>
        <a:xfrm>
          <a:off x="14389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249" name="n_3aveValue【一般廃棄物処理施設】&#10;有形固定資産減価償却率">
          <a:extLst>
            <a:ext uri="{FF2B5EF4-FFF2-40B4-BE49-F238E27FC236}">
              <a16:creationId xmlns:a16="http://schemas.microsoft.com/office/drawing/2014/main" id="{00000000-0008-0000-0200-0000F9000000}"/>
            </a:ext>
          </a:extLst>
        </xdr:cNvPr>
        <xdr:cNvSpPr txBox="1"/>
      </xdr:nvSpPr>
      <xdr:spPr>
        <a:xfrm>
          <a:off x="13500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250" name="n_4aveValue【一般廃棄物処理施設】&#10;有形固定資産減価償却率">
          <a:extLst>
            <a:ext uri="{FF2B5EF4-FFF2-40B4-BE49-F238E27FC236}">
              <a16:creationId xmlns:a16="http://schemas.microsoft.com/office/drawing/2014/main" id="{00000000-0008-0000-0200-0000FA000000}"/>
            </a:ext>
          </a:extLst>
        </xdr:cNvPr>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110507</xdr:rowOff>
    </xdr:from>
    <xdr:ext cx="405111" cy="259045"/>
    <xdr:sp macro="" textlink="">
      <xdr:nvSpPr>
        <xdr:cNvPr id="251" name="n_1mainValue【一般廃棄物処理施設】&#10;有形固定資産減価償却率">
          <a:extLst>
            <a:ext uri="{FF2B5EF4-FFF2-40B4-BE49-F238E27FC236}">
              <a16:creationId xmlns:a16="http://schemas.microsoft.com/office/drawing/2014/main" id="{00000000-0008-0000-0200-0000FB000000}"/>
            </a:ext>
          </a:extLst>
        </xdr:cNvPr>
        <xdr:cNvSpPr txBox="1"/>
      </xdr:nvSpPr>
      <xdr:spPr>
        <a:xfrm>
          <a:off x="15266044" y="713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108602</xdr:rowOff>
    </xdr:from>
    <xdr:ext cx="405111" cy="259045"/>
    <xdr:sp macro="" textlink="">
      <xdr:nvSpPr>
        <xdr:cNvPr id="252" name="n_2mainValue【一般廃棄物処理施設】&#10;有形固定資産減価償却率">
          <a:extLst>
            <a:ext uri="{FF2B5EF4-FFF2-40B4-BE49-F238E27FC236}">
              <a16:creationId xmlns:a16="http://schemas.microsoft.com/office/drawing/2014/main" id="{00000000-0008-0000-0200-0000FC000000}"/>
            </a:ext>
          </a:extLst>
        </xdr:cNvPr>
        <xdr:cNvSpPr txBox="1"/>
      </xdr:nvSpPr>
      <xdr:spPr>
        <a:xfrm>
          <a:off x="14389744"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17</xdr:rowOff>
    </xdr:from>
    <xdr:ext cx="405111" cy="259045"/>
    <xdr:sp macro="" textlink="">
      <xdr:nvSpPr>
        <xdr:cNvPr id="253" name="n_3mainValue【一般廃棄物処理施設】&#10;有形固定資産減価償却率">
          <a:extLst>
            <a:ext uri="{FF2B5EF4-FFF2-40B4-BE49-F238E27FC236}">
              <a16:creationId xmlns:a16="http://schemas.microsoft.com/office/drawing/2014/main" id="{00000000-0008-0000-0200-0000FD000000}"/>
            </a:ext>
          </a:extLst>
        </xdr:cNvPr>
        <xdr:cNvSpPr txBox="1"/>
      </xdr:nvSpPr>
      <xdr:spPr>
        <a:xfrm>
          <a:off x="13500744"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118127</xdr:rowOff>
    </xdr:from>
    <xdr:ext cx="405111" cy="259045"/>
    <xdr:sp macro="" textlink="">
      <xdr:nvSpPr>
        <xdr:cNvPr id="254" name="n_4mainValue【一般廃棄物処理施設】&#10;有形固定資産減価償却率">
          <a:extLst>
            <a:ext uri="{FF2B5EF4-FFF2-40B4-BE49-F238E27FC236}">
              <a16:creationId xmlns:a16="http://schemas.microsoft.com/office/drawing/2014/main" id="{00000000-0008-0000-0200-0000FE000000}"/>
            </a:ext>
          </a:extLst>
        </xdr:cNvPr>
        <xdr:cNvSpPr txBox="1"/>
      </xdr:nvSpPr>
      <xdr:spPr>
        <a:xfrm>
          <a:off x="12611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9" name="【一般廃棄物処理施設】&#10;一人当たり有形固定資産（償却資産）額グラフ枠">
          <a:extLst>
            <a:ext uri="{FF2B5EF4-FFF2-40B4-BE49-F238E27FC236}">
              <a16:creationId xmlns:a16="http://schemas.microsoft.com/office/drawing/2014/main" id="{00000000-0008-0000-0200-00001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281" name="【一般廃棄物処理施設】&#10;一人当たり有形固定資産（償却資産）額最小値テキスト">
          <a:extLst>
            <a:ext uri="{FF2B5EF4-FFF2-40B4-BE49-F238E27FC236}">
              <a16:creationId xmlns:a16="http://schemas.microsoft.com/office/drawing/2014/main" id="{00000000-0008-0000-0200-000019010000}"/>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283" name="【一般廃棄物処理施設】&#10;一人当たり有形固定資産（償却資産）額最大値テキスト">
          <a:extLst>
            <a:ext uri="{FF2B5EF4-FFF2-40B4-BE49-F238E27FC236}">
              <a16:creationId xmlns:a16="http://schemas.microsoft.com/office/drawing/2014/main" id="{00000000-0008-0000-0200-00001B010000}"/>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138900</xdr:rowOff>
    </xdr:from>
    <xdr:ext cx="599010" cy="259045"/>
    <xdr:sp macro="" textlink="">
      <xdr:nvSpPr>
        <xdr:cNvPr id="285" name="【一般廃棄物処理施設】&#10;一人当たり有形固定資産（償却資産）額平均値テキスト">
          <a:extLst>
            <a:ext uri="{FF2B5EF4-FFF2-40B4-BE49-F238E27FC236}">
              <a16:creationId xmlns:a16="http://schemas.microsoft.com/office/drawing/2014/main" id="{00000000-0008-0000-0200-00001D010000}"/>
            </a:ext>
          </a:extLst>
        </xdr:cNvPr>
        <xdr:cNvSpPr txBox="1"/>
      </xdr:nvSpPr>
      <xdr:spPr>
        <a:xfrm>
          <a:off x="22199600" y="6654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286" name="フローチャート: 判断 285">
          <a:extLst>
            <a:ext uri="{FF2B5EF4-FFF2-40B4-BE49-F238E27FC236}">
              <a16:creationId xmlns:a16="http://schemas.microsoft.com/office/drawing/2014/main" id="{00000000-0008-0000-0200-00001E010000}"/>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287" name="フローチャート: 判断 286">
          <a:extLst>
            <a:ext uri="{FF2B5EF4-FFF2-40B4-BE49-F238E27FC236}">
              <a16:creationId xmlns:a16="http://schemas.microsoft.com/office/drawing/2014/main" id="{00000000-0008-0000-0200-00001F010000}"/>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288" name="フローチャート: 判断 287">
          <a:extLst>
            <a:ext uri="{FF2B5EF4-FFF2-40B4-BE49-F238E27FC236}">
              <a16:creationId xmlns:a16="http://schemas.microsoft.com/office/drawing/2014/main" id="{00000000-0008-0000-0200-000020010000}"/>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151483</xdr:rowOff>
    </xdr:from>
    <xdr:to>
      <xdr:col>116</xdr:col>
      <xdr:colOff>114300</xdr:colOff>
      <xdr:row>39</xdr:row>
      <xdr:rowOff>81633</xdr:rowOff>
    </xdr:to>
    <xdr:sp macro="" textlink="">
      <xdr:nvSpPr>
        <xdr:cNvPr id="296" name="楕円 295">
          <a:extLst>
            <a:ext uri="{FF2B5EF4-FFF2-40B4-BE49-F238E27FC236}">
              <a16:creationId xmlns:a16="http://schemas.microsoft.com/office/drawing/2014/main" id="{00000000-0008-0000-0200-000028010000}"/>
            </a:ext>
          </a:extLst>
        </xdr:cNvPr>
        <xdr:cNvSpPr/>
      </xdr:nvSpPr>
      <xdr:spPr>
        <a:xfrm>
          <a:off x="22110700" y="66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2910</xdr:rowOff>
    </xdr:from>
    <xdr:ext cx="599010" cy="259045"/>
    <xdr:sp macro="" textlink="">
      <xdr:nvSpPr>
        <xdr:cNvPr id="297" name="【一般廃棄物処理施設】&#10;一人当たり有形固定資産（償却資産）額該当値テキスト">
          <a:extLst>
            <a:ext uri="{FF2B5EF4-FFF2-40B4-BE49-F238E27FC236}">
              <a16:creationId xmlns:a16="http://schemas.microsoft.com/office/drawing/2014/main" id="{00000000-0008-0000-0200-000029010000}"/>
            </a:ext>
          </a:extLst>
        </xdr:cNvPr>
        <xdr:cNvSpPr txBox="1"/>
      </xdr:nvSpPr>
      <xdr:spPr>
        <a:xfrm>
          <a:off x="22199600" y="651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157645</xdr:rowOff>
    </xdr:from>
    <xdr:to>
      <xdr:col>112</xdr:col>
      <xdr:colOff>38100</xdr:colOff>
      <xdr:row>39</xdr:row>
      <xdr:rowOff>87795</xdr:rowOff>
    </xdr:to>
    <xdr:sp macro="" textlink="">
      <xdr:nvSpPr>
        <xdr:cNvPr id="298" name="楕円 297">
          <a:extLst>
            <a:ext uri="{FF2B5EF4-FFF2-40B4-BE49-F238E27FC236}">
              <a16:creationId xmlns:a16="http://schemas.microsoft.com/office/drawing/2014/main" id="{00000000-0008-0000-0200-00002A010000}"/>
            </a:ext>
          </a:extLst>
        </xdr:cNvPr>
        <xdr:cNvSpPr/>
      </xdr:nvSpPr>
      <xdr:spPr>
        <a:xfrm>
          <a:off x="21272500" y="66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30833</xdr:rowOff>
    </xdr:from>
    <xdr:to>
      <xdr:col>116</xdr:col>
      <xdr:colOff>63500</xdr:colOff>
      <xdr:row>39</xdr:row>
      <xdr:rowOff>36995</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flipV="1">
          <a:off x="21323300" y="6717383"/>
          <a:ext cx="838200" cy="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168487</xdr:rowOff>
    </xdr:from>
    <xdr:to>
      <xdr:col>107</xdr:col>
      <xdr:colOff>101600</xdr:colOff>
      <xdr:row>39</xdr:row>
      <xdr:rowOff>98637</xdr:rowOff>
    </xdr:to>
    <xdr:sp macro="" textlink="">
      <xdr:nvSpPr>
        <xdr:cNvPr id="300" name="楕円 299">
          <a:extLst>
            <a:ext uri="{FF2B5EF4-FFF2-40B4-BE49-F238E27FC236}">
              <a16:creationId xmlns:a16="http://schemas.microsoft.com/office/drawing/2014/main" id="{00000000-0008-0000-0200-00002C010000}"/>
            </a:ext>
          </a:extLst>
        </xdr:cNvPr>
        <xdr:cNvSpPr/>
      </xdr:nvSpPr>
      <xdr:spPr>
        <a:xfrm>
          <a:off x="20383500" y="668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36995</xdr:rowOff>
    </xdr:from>
    <xdr:to>
      <xdr:col>111</xdr:col>
      <xdr:colOff>177800</xdr:colOff>
      <xdr:row>39</xdr:row>
      <xdr:rowOff>47837</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flipV="1">
          <a:off x="20434300" y="6723545"/>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9058</xdr:rowOff>
    </xdr:from>
    <xdr:to>
      <xdr:col>102</xdr:col>
      <xdr:colOff>165100</xdr:colOff>
      <xdr:row>39</xdr:row>
      <xdr:rowOff>110658</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19494500" y="66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47837</xdr:rowOff>
    </xdr:from>
    <xdr:to>
      <xdr:col>107</xdr:col>
      <xdr:colOff>50800</xdr:colOff>
      <xdr:row>39</xdr:row>
      <xdr:rowOff>59858</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flipV="1">
          <a:off x="19545300" y="6734387"/>
          <a:ext cx="8890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24747</xdr:rowOff>
    </xdr:from>
    <xdr:to>
      <xdr:col>98</xdr:col>
      <xdr:colOff>38100</xdr:colOff>
      <xdr:row>39</xdr:row>
      <xdr:rowOff>126347</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18605500" y="671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59858</xdr:rowOff>
    </xdr:from>
    <xdr:to>
      <xdr:col>102</xdr:col>
      <xdr:colOff>114300</xdr:colOff>
      <xdr:row>39</xdr:row>
      <xdr:rowOff>75547</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flipV="1">
          <a:off x="18656300" y="6746408"/>
          <a:ext cx="889000" cy="1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142254</xdr:rowOff>
    </xdr:from>
    <xdr:ext cx="599010" cy="259045"/>
    <xdr:sp macro="" textlink="">
      <xdr:nvSpPr>
        <xdr:cNvPr id="306" name="n_1aveValue【一般廃棄物処理施設】&#10;一人当たり有形固定資産（償却資産）額">
          <a:extLst>
            <a:ext uri="{FF2B5EF4-FFF2-40B4-BE49-F238E27FC236}">
              <a16:creationId xmlns:a16="http://schemas.microsoft.com/office/drawing/2014/main" id="{00000000-0008-0000-0200-000032010000}"/>
            </a:ext>
          </a:extLst>
        </xdr:cNvPr>
        <xdr:cNvSpPr txBox="1"/>
      </xdr:nvSpPr>
      <xdr:spPr>
        <a:xfrm>
          <a:off x="21011095" y="682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148720</xdr:rowOff>
    </xdr:from>
    <xdr:ext cx="599010" cy="259045"/>
    <xdr:sp macro="" textlink="">
      <xdr:nvSpPr>
        <xdr:cNvPr id="307" name="n_2aveValue【一般廃棄物処理施設】&#10;一人当たり有形固定資産（償却資産）額">
          <a:extLst>
            <a:ext uri="{FF2B5EF4-FFF2-40B4-BE49-F238E27FC236}">
              <a16:creationId xmlns:a16="http://schemas.microsoft.com/office/drawing/2014/main" id="{00000000-0008-0000-0200-000033010000}"/>
            </a:ext>
          </a:extLst>
        </xdr:cNvPr>
        <xdr:cNvSpPr txBox="1"/>
      </xdr:nvSpPr>
      <xdr:spPr>
        <a:xfrm>
          <a:off x="20134795" y="683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169373</xdr:rowOff>
    </xdr:from>
    <xdr:ext cx="599010" cy="259045"/>
    <xdr:sp macro="" textlink="">
      <xdr:nvSpPr>
        <xdr:cNvPr id="308" name="n_3aveValue【一般廃棄物処理施設】&#10;一人当たり有形固定資産（償却資産）額">
          <a:extLst>
            <a:ext uri="{FF2B5EF4-FFF2-40B4-BE49-F238E27FC236}">
              <a16:creationId xmlns:a16="http://schemas.microsoft.com/office/drawing/2014/main" id="{00000000-0008-0000-0200-000034010000}"/>
            </a:ext>
          </a:extLst>
        </xdr:cNvPr>
        <xdr:cNvSpPr txBox="1"/>
      </xdr:nvSpPr>
      <xdr:spPr>
        <a:xfrm>
          <a:off x="19245795" y="685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165797</xdr:rowOff>
    </xdr:from>
    <xdr:ext cx="599010" cy="259045"/>
    <xdr:sp macro="" textlink="">
      <xdr:nvSpPr>
        <xdr:cNvPr id="309" name="n_4aveValue【一般廃棄物処理施設】&#10;一人当たり有形固定資産（償却資産）額">
          <a:extLst>
            <a:ext uri="{FF2B5EF4-FFF2-40B4-BE49-F238E27FC236}">
              <a16:creationId xmlns:a16="http://schemas.microsoft.com/office/drawing/2014/main" id="{00000000-0008-0000-0200-000035010000}"/>
            </a:ext>
          </a:extLst>
        </xdr:cNvPr>
        <xdr:cNvSpPr txBox="1"/>
      </xdr:nvSpPr>
      <xdr:spPr>
        <a:xfrm>
          <a:off x="18356795" y="68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104322</xdr:rowOff>
    </xdr:from>
    <xdr:ext cx="599010" cy="259045"/>
    <xdr:sp macro="" textlink="">
      <xdr:nvSpPr>
        <xdr:cNvPr id="310" name="n_1mainValue【一般廃棄物処理施設】&#10;一人当たり有形固定資産（償却資産）額">
          <a:extLst>
            <a:ext uri="{FF2B5EF4-FFF2-40B4-BE49-F238E27FC236}">
              <a16:creationId xmlns:a16="http://schemas.microsoft.com/office/drawing/2014/main" id="{00000000-0008-0000-0200-000036010000}"/>
            </a:ext>
          </a:extLst>
        </xdr:cNvPr>
        <xdr:cNvSpPr txBox="1"/>
      </xdr:nvSpPr>
      <xdr:spPr>
        <a:xfrm>
          <a:off x="21011095" y="644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115164</xdr:rowOff>
    </xdr:from>
    <xdr:ext cx="599010" cy="259045"/>
    <xdr:sp macro="" textlink="">
      <xdr:nvSpPr>
        <xdr:cNvPr id="311" name="n_2mainValue【一般廃棄物処理施設】&#10;一人当たり有形固定資産（償却資産）額">
          <a:extLst>
            <a:ext uri="{FF2B5EF4-FFF2-40B4-BE49-F238E27FC236}">
              <a16:creationId xmlns:a16="http://schemas.microsoft.com/office/drawing/2014/main" id="{00000000-0008-0000-0200-000037010000}"/>
            </a:ext>
          </a:extLst>
        </xdr:cNvPr>
        <xdr:cNvSpPr txBox="1"/>
      </xdr:nvSpPr>
      <xdr:spPr>
        <a:xfrm>
          <a:off x="20134795" y="645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127185</xdr:rowOff>
    </xdr:from>
    <xdr:ext cx="599010" cy="259045"/>
    <xdr:sp macro="" textlink="">
      <xdr:nvSpPr>
        <xdr:cNvPr id="312" name="n_3mainValue【一般廃棄物処理施設】&#10;一人当たり有形固定資産（償却資産）額">
          <a:extLst>
            <a:ext uri="{FF2B5EF4-FFF2-40B4-BE49-F238E27FC236}">
              <a16:creationId xmlns:a16="http://schemas.microsoft.com/office/drawing/2014/main" id="{00000000-0008-0000-0200-000038010000}"/>
            </a:ext>
          </a:extLst>
        </xdr:cNvPr>
        <xdr:cNvSpPr txBox="1"/>
      </xdr:nvSpPr>
      <xdr:spPr>
        <a:xfrm>
          <a:off x="19245795" y="647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142874</xdr:rowOff>
    </xdr:from>
    <xdr:ext cx="599010" cy="259045"/>
    <xdr:sp macro="" textlink="">
      <xdr:nvSpPr>
        <xdr:cNvPr id="313" name="n_4mainValue【一般廃棄物処理施設】&#10;一人当たり有形固定資産（償却資産）額">
          <a:extLst>
            <a:ext uri="{FF2B5EF4-FFF2-40B4-BE49-F238E27FC236}">
              <a16:creationId xmlns:a16="http://schemas.microsoft.com/office/drawing/2014/main" id="{00000000-0008-0000-0200-000039010000}"/>
            </a:ext>
          </a:extLst>
        </xdr:cNvPr>
        <xdr:cNvSpPr txBox="1"/>
      </xdr:nvSpPr>
      <xdr:spPr>
        <a:xfrm>
          <a:off x="18356795" y="648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4" name="正方形/長方形 333">
          <a:extLst>
            <a:ext uri="{FF2B5EF4-FFF2-40B4-BE49-F238E27FC236}">
              <a16:creationId xmlns:a16="http://schemas.microsoft.com/office/drawing/2014/main" id="{00000000-0008-0000-0200-00004E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53" name="【消防施設】&#10;有形固定資産減価償却率グラフ枠">
          <a:extLst>
            <a:ext uri="{FF2B5EF4-FFF2-40B4-BE49-F238E27FC236}">
              <a16:creationId xmlns:a16="http://schemas.microsoft.com/office/drawing/2014/main" id="{00000000-0008-0000-0200-000061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355" name="【消防施設】&#10;有形固定資産減価償却率最小値テキスト">
          <a:extLst>
            <a:ext uri="{FF2B5EF4-FFF2-40B4-BE49-F238E27FC236}">
              <a16:creationId xmlns:a16="http://schemas.microsoft.com/office/drawing/2014/main" id="{00000000-0008-0000-0200-000063010000}"/>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357" name="【消防施設】&#10;有形固定資産減価償却率最大値テキスト">
          <a:extLst>
            <a:ext uri="{FF2B5EF4-FFF2-40B4-BE49-F238E27FC236}">
              <a16:creationId xmlns:a16="http://schemas.microsoft.com/office/drawing/2014/main" id="{00000000-0008-0000-0200-000065010000}"/>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359" name="【消防施設】&#10;有形固定資産減価償却率平均値テキスト">
          <a:extLst>
            <a:ext uri="{FF2B5EF4-FFF2-40B4-BE49-F238E27FC236}">
              <a16:creationId xmlns:a16="http://schemas.microsoft.com/office/drawing/2014/main" id="{00000000-0008-0000-0200-000067010000}"/>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361" name="フローチャート: 判断 360">
          <a:extLst>
            <a:ext uri="{FF2B5EF4-FFF2-40B4-BE49-F238E27FC236}">
              <a16:creationId xmlns:a16="http://schemas.microsoft.com/office/drawing/2014/main" id="{00000000-0008-0000-0200-000069010000}"/>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362" name="フローチャート: 判断 361">
          <a:extLst>
            <a:ext uri="{FF2B5EF4-FFF2-40B4-BE49-F238E27FC236}">
              <a16:creationId xmlns:a16="http://schemas.microsoft.com/office/drawing/2014/main" id="{00000000-0008-0000-0200-00006A010000}"/>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363" name="フローチャート: 判断 362">
          <a:extLst>
            <a:ext uri="{FF2B5EF4-FFF2-40B4-BE49-F238E27FC236}">
              <a16:creationId xmlns:a16="http://schemas.microsoft.com/office/drawing/2014/main" id="{00000000-0008-0000-0200-00006B010000}"/>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364" name="フローチャート: 判断 363">
          <a:extLst>
            <a:ext uri="{FF2B5EF4-FFF2-40B4-BE49-F238E27FC236}">
              <a16:creationId xmlns:a16="http://schemas.microsoft.com/office/drawing/2014/main" id="{00000000-0008-0000-0200-00006C010000}"/>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55880</xdr:rowOff>
    </xdr:from>
    <xdr:to>
      <xdr:col>85</xdr:col>
      <xdr:colOff>177800</xdr:colOff>
      <xdr:row>79</xdr:row>
      <xdr:rowOff>157480</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162687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78757</xdr:rowOff>
    </xdr:from>
    <xdr:ext cx="405111" cy="259045"/>
    <xdr:sp macro="" textlink="">
      <xdr:nvSpPr>
        <xdr:cNvPr id="371" name="【消防施設】&#10;有形固定資産減価償却率該当値テキスト">
          <a:extLst>
            <a:ext uri="{FF2B5EF4-FFF2-40B4-BE49-F238E27FC236}">
              <a16:creationId xmlns:a16="http://schemas.microsoft.com/office/drawing/2014/main" id="{00000000-0008-0000-0200-000073010000}"/>
            </a:ext>
          </a:extLst>
        </xdr:cNvPr>
        <xdr:cNvSpPr txBox="1"/>
      </xdr:nvSpPr>
      <xdr:spPr>
        <a:xfrm>
          <a:off x="16357600"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33020</xdr:rowOff>
    </xdr:from>
    <xdr:to>
      <xdr:col>81</xdr:col>
      <xdr:colOff>101600</xdr:colOff>
      <xdr:row>79</xdr:row>
      <xdr:rowOff>134620</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15430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83820</xdr:rowOff>
    </xdr:from>
    <xdr:to>
      <xdr:col>85</xdr:col>
      <xdr:colOff>127000</xdr:colOff>
      <xdr:row>79</xdr:row>
      <xdr:rowOff>106680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5481300" y="136283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162561</xdr:rowOff>
    </xdr:from>
    <xdr:to>
      <xdr:col>76</xdr:col>
      <xdr:colOff>165100</xdr:colOff>
      <xdr:row>79</xdr:row>
      <xdr:rowOff>92711</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14541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41911</xdr:rowOff>
    </xdr:from>
    <xdr:to>
      <xdr:col>81</xdr:col>
      <xdr:colOff>50800</xdr:colOff>
      <xdr:row>79</xdr:row>
      <xdr:rowOff>83820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14592300" y="135864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118745</xdr:rowOff>
    </xdr:from>
    <xdr:to>
      <xdr:col>72</xdr:col>
      <xdr:colOff>38100</xdr:colOff>
      <xdr:row>79</xdr:row>
      <xdr:rowOff>48895</xdr:rowOff>
    </xdr:to>
    <xdr:sp macro="" textlink="">
      <xdr:nvSpPr>
        <xdr:cNvPr id="376" name="楕円 375">
          <a:extLst>
            <a:ext uri="{FF2B5EF4-FFF2-40B4-BE49-F238E27FC236}">
              <a16:creationId xmlns:a16="http://schemas.microsoft.com/office/drawing/2014/main" id="{00000000-0008-0000-0200-000078010000}"/>
            </a:ext>
          </a:extLst>
        </xdr:cNvPr>
        <xdr:cNvSpPr/>
      </xdr:nvSpPr>
      <xdr:spPr>
        <a:xfrm>
          <a:off x="13652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169545</xdr:rowOff>
    </xdr:from>
    <xdr:to>
      <xdr:col>76</xdr:col>
      <xdr:colOff>114300</xdr:colOff>
      <xdr:row>79</xdr:row>
      <xdr:rowOff>41911</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13703300" y="135426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151130</xdr:rowOff>
    </xdr:from>
    <xdr:to>
      <xdr:col>67</xdr:col>
      <xdr:colOff>101600</xdr:colOff>
      <xdr:row>82</xdr:row>
      <xdr:rowOff>81280</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12763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169545</xdr:rowOff>
    </xdr:from>
    <xdr:to>
      <xdr:col>71</xdr:col>
      <xdr:colOff>177800</xdr:colOff>
      <xdr:row>82</xdr:row>
      <xdr:rowOff>30480</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flipV="1">
          <a:off x="12814300" y="13542645"/>
          <a:ext cx="889000" cy="54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380" name="n_1aveValue【消防施設】&#10;有形固定資産減価償却率">
          <a:extLst>
            <a:ext uri="{FF2B5EF4-FFF2-40B4-BE49-F238E27FC236}">
              <a16:creationId xmlns:a16="http://schemas.microsoft.com/office/drawing/2014/main" id="{00000000-0008-0000-0200-00007C010000}"/>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381" name="n_2aveValue【消防施設】&#10;有形固定資産減価償却率">
          <a:extLst>
            <a:ext uri="{FF2B5EF4-FFF2-40B4-BE49-F238E27FC236}">
              <a16:creationId xmlns:a16="http://schemas.microsoft.com/office/drawing/2014/main" id="{00000000-0008-0000-0200-00007D010000}"/>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382" name="n_3aveValue【消防施設】&#10;有形固定資産減価償却率">
          <a:extLst>
            <a:ext uri="{FF2B5EF4-FFF2-40B4-BE49-F238E27FC236}">
              <a16:creationId xmlns:a16="http://schemas.microsoft.com/office/drawing/2014/main" id="{00000000-0008-0000-0200-00007E010000}"/>
            </a:ext>
          </a:extLst>
        </xdr:cNvPr>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383" name="n_4aveValue【消防施設】&#10;有形固定資産減価償却率">
          <a:extLst>
            <a:ext uri="{FF2B5EF4-FFF2-40B4-BE49-F238E27FC236}">
              <a16:creationId xmlns:a16="http://schemas.microsoft.com/office/drawing/2014/main" id="{00000000-0008-0000-0200-00007F010000}"/>
            </a:ext>
          </a:extLst>
        </xdr:cNvPr>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151147</xdr:rowOff>
    </xdr:from>
    <xdr:ext cx="405111" cy="259045"/>
    <xdr:sp macro="" textlink="">
      <xdr:nvSpPr>
        <xdr:cNvPr id="384" name="n_1mainValue【消防施設】&#10;有形固定資産減価償却率">
          <a:extLst>
            <a:ext uri="{FF2B5EF4-FFF2-40B4-BE49-F238E27FC236}">
              <a16:creationId xmlns:a16="http://schemas.microsoft.com/office/drawing/2014/main" id="{00000000-0008-0000-0200-000080010000}"/>
            </a:ext>
          </a:extLst>
        </xdr:cNvPr>
        <xdr:cNvSpPr txBox="1"/>
      </xdr:nvSpPr>
      <xdr:spPr>
        <a:xfrm>
          <a:off x="152660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109238</xdr:rowOff>
    </xdr:from>
    <xdr:ext cx="405111" cy="259045"/>
    <xdr:sp macro="" textlink="">
      <xdr:nvSpPr>
        <xdr:cNvPr id="385" name="n_2mainValue【消防施設】&#10;有形固定資産減価償却率">
          <a:extLst>
            <a:ext uri="{FF2B5EF4-FFF2-40B4-BE49-F238E27FC236}">
              <a16:creationId xmlns:a16="http://schemas.microsoft.com/office/drawing/2014/main" id="{00000000-0008-0000-0200-000081010000}"/>
            </a:ext>
          </a:extLst>
        </xdr:cNvPr>
        <xdr:cNvSpPr txBox="1"/>
      </xdr:nvSpPr>
      <xdr:spPr>
        <a:xfrm>
          <a:off x="14389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65422</xdr:rowOff>
    </xdr:from>
    <xdr:ext cx="405111" cy="259045"/>
    <xdr:sp macro="" textlink="">
      <xdr:nvSpPr>
        <xdr:cNvPr id="386" name="n_3mainValue【消防施設】&#10;有形固定資産減価償却率">
          <a:extLst>
            <a:ext uri="{FF2B5EF4-FFF2-40B4-BE49-F238E27FC236}">
              <a16:creationId xmlns:a16="http://schemas.microsoft.com/office/drawing/2014/main" id="{00000000-0008-0000-0200-000082010000}"/>
            </a:ext>
          </a:extLst>
        </xdr:cNvPr>
        <xdr:cNvSpPr txBox="1"/>
      </xdr:nvSpPr>
      <xdr:spPr>
        <a:xfrm>
          <a:off x="135007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97807</xdr:rowOff>
    </xdr:from>
    <xdr:ext cx="405111" cy="259045"/>
    <xdr:sp macro="" textlink="">
      <xdr:nvSpPr>
        <xdr:cNvPr id="387" name="n_4mainValue【消防施設】&#10;有形固定資産減価償却率">
          <a:extLst>
            <a:ext uri="{FF2B5EF4-FFF2-40B4-BE49-F238E27FC236}">
              <a16:creationId xmlns:a16="http://schemas.microsoft.com/office/drawing/2014/main" id="{00000000-0008-0000-0200-000083010000}"/>
            </a:ext>
          </a:extLst>
        </xdr:cNvPr>
        <xdr:cNvSpPr txBox="1"/>
      </xdr:nvSpPr>
      <xdr:spPr>
        <a:xfrm>
          <a:off x="12611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8" name="【消防施設】&#10;一人当たり面積グラフ枠">
          <a:extLst>
            <a:ext uri="{FF2B5EF4-FFF2-40B4-BE49-F238E27FC236}">
              <a16:creationId xmlns:a16="http://schemas.microsoft.com/office/drawing/2014/main" id="{00000000-0008-0000-0200-000098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410" name="【消防施設】&#10;一人当たり面積最小値テキスト">
          <a:extLst>
            <a:ext uri="{FF2B5EF4-FFF2-40B4-BE49-F238E27FC236}">
              <a16:creationId xmlns:a16="http://schemas.microsoft.com/office/drawing/2014/main" id="{00000000-0008-0000-0200-00009A010000}"/>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412" name="【消防施設】&#10;一人当たり面積最大値テキスト">
          <a:extLst>
            <a:ext uri="{FF2B5EF4-FFF2-40B4-BE49-F238E27FC236}">
              <a16:creationId xmlns:a16="http://schemas.microsoft.com/office/drawing/2014/main" id="{00000000-0008-0000-0200-00009C010000}"/>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31563</xdr:rowOff>
    </xdr:from>
    <xdr:ext cx="469744" cy="259045"/>
    <xdr:sp macro="" textlink="">
      <xdr:nvSpPr>
        <xdr:cNvPr id="414" name="【消防施設】&#10;一人当たり面積平均値テキスト">
          <a:extLst>
            <a:ext uri="{FF2B5EF4-FFF2-40B4-BE49-F238E27FC236}">
              <a16:creationId xmlns:a16="http://schemas.microsoft.com/office/drawing/2014/main" id="{00000000-0008-0000-0200-00009E010000}"/>
            </a:ext>
          </a:extLst>
        </xdr:cNvPr>
        <xdr:cNvSpPr txBox="1"/>
      </xdr:nvSpPr>
      <xdr:spPr>
        <a:xfrm>
          <a:off x="22199600" y="14604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417" name="フローチャート: 判断 416">
          <a:extLst>
            <a:ext uri="{FF2B5EF4-FFF2-40B4-BE49-F238E27FC236}">
              <a16:creationId xmlns:a16="http://schemas.microsoft.com/office/drawing/2014/main" id="{00000000-0008-0000-0200-0000A1010000}"/>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418" name="フローチャート: 判断 417">
          <a:extLst>
            <a:ext uri="{FF2B5EF4-FFF2-40B4-BE49-F238E27FC236}">
              <a16:creationId xmlns:a16="http://schemas.microsoft.com/office/drawing/2014/main" id="{00000000-0008-0000-0200-0000A2010000}"/>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419" name="フローチャート: 判断 418">
          <a:extLst>
            <a:ext uri="{FF2B5EF4-FFF2-40B4-BE49-F238E27FC236}">
              <a16:creationId xmlns:a16="http://schemas.microsoft.com/office/drawing/2014/main" id="{00000000-0008-0000-0200-0000A3010000}"/>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65024</xdr:rowOff>
    </xdr:from>
    <xdr:to>
      <xdr:col>116</xdr:col>
      <xdr:colOff>114300</xdr:colOff>
      <xdr:row>83</xdr:row>
      <xdr:rowOff>166624</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22110700" y="142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87901</xdr:rowOff>
    </xdr:from>
    <xdr:ext cx="469744" cy="259045"/>
    <xdr:sp macro="" textlink="">
      <xdr:nvSpPr>
        <xdr:cNvPr id="426" name="【消防施設】&#10;一人当たり面積該当値テキスト">
          <a:extLst>
            <a:ext uri="{FF2B5EF4-FFF2-40B4-BE49-F238E27FC236}">
              <a16:creationId xmlns:a16="http://schemas.microsoft.com/office/drawing/2014/main" id="{00000000-0008-0000-0200-0000AA010000}"/>
            </a:ext>
          </a:extLst>
        </xdr:cNvPr>
        <xdr:cNvSpPr txBox="1"/>
      </xdr:nvSpPr>
      <xdr:spPr>
        <a:xfrm>
          <a:off x="22199600" y="1414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69596</xdr:rowOff>
    </xdr:from>
    <xdr:to>
      <xdr:col>112</xdr:col>
      <xdr:colOff>38100</xdr:colOff>
      <xdr:row>83</xdr:row>
      <xdr:rowOff>171196</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21272500" y="142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115824</xdr:rowOff>
    </xdr:from>
    <xdr:to>
      <xdr:col>116</xdr:col>
      <xdr:colOff>63500</xdr:colOff>
      <xdr:row>83</xdr:row>
      <xdr:rowOff>120396</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flipV="1">
          <a:off x="21323300" y="1434617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77826</xdr:rowOff>
    </xdr:from>
    <xdr:to>
      <xdr:col>107</xdr:col>
      <xdr:colOff>101600</xdr:colOff>
      <xdr:row>84</xdr:row>
      <xdr:rowOff>7976</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20383500" y="1430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120396</xdr:rowOff>
    </xdr:from>
    <xdr:to>
      <xdr:col>111</xdr:col>
      <xdr:colOff>177800</xdr:colOff>
      <xdr:row>83</xdr:row>
      <xdr:rowOff>128626</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flipV="1">
          <a:off x="20434300" y="14350746"/>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86970</xdr:rowOff>
    </xdr:from>
    <xdr:to>
      <xdr:col>102</xdr:col>
      <xdr:colOff>165100</xdr:colOff>
      <xdr:row>84</xdr:row>
      <xdr:rowOff>17120</xdr:rowOff>
    </xdr:to>
    <xdr:sp macro="" textlink="">
      <xdr:nvSpPr>
        <xdr:cNvPr id="431" name="楕円 430">
          <a:extLst>
            <a:ext uri="{FF2B5EF4-FFF2-40B4-BE49-F238E27FC236}">
              <a16:creationId xmlns:a16="http://schemas.microsoft.com/office/drawing/2014/main" id="{00000000-0008-0000-0200-0000AF010000}"/>
            </a:ext>
          </a:extLst>
        </xdr:cNvPr>
        <xdr:cNvSpPr/>
      </xdr:nvSpPr>
      <xdr:spPr>
        <a:xfrm>
          <a:off x="19494500" y="143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128626</xdr:rowOff>
    </xdr:from>
    <xdr:to>
      <xdr:col>107</xdr:col>
      <xdr:colOff>50800</xdr:colOff>
      <xdr:row>83</xdr:row>
      <xdr:rowOff>137770</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flipV="1">
          <a:off x="19545300" y="143589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29363</xdr:rowOff>
    </xdr:from>
    <xdr:to>
      <xdr:col>98</xdr:col>
      <xdr:colOff>38100</xdr:colOff>
      <xdr:row>84</xdr:row>
      <xdr:rowOff>130963</xdr:rowOff>
    </xdr:to>
    <xdr:sp macro="" textlink="">
      <xdr:nvSpPr>
        <xdr:cNvPr id="433" name="楕円 432">
          <a:extLst>
            <a:ext uri="{FF2B5EF4-FFF2-40B4-BE49-F238E27FC236}">
              <a16:creationId xmlns:a16="http://schemas.microsoft.com/office/drawing/2014/main" id="{00000000-0008-0000-0200-0000B1010000}"/>
            </a:ext>
          </a:extLst>
        </xdr:cNvPr>
        <xdr:cNvSpPr/>
      </xdr:nvSpPr>
      <xdr:spPr>
        <a:xfrm>
          <a:off x="18605500" y="1443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137770</xdr:rowOff>
    </xdr:from>
    <xdr:to>
      <xdr:col>102</xdr:col>
      <xdr:colOff>114300</xdr:colOff>
      <xdr:row>84</xdr:row>
      <xdr:rowOff>80163</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flipV="1">
          <a:off x="18656300" y="14368120"/>
          <a:ext cx="8890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145863</xdr:rowOff>
    </xdr:from>
    <xdr:ext cx="469744" cy="259045"/>
    <xdr:sp macro="" textlink="">
      <xdr:nvSpPr>
        <xdr:cNvPr id="435" name="n_1aveValue【消防施設】&#10;一人当たり面積">
          <a:extLst>
            <a:ext uri="{FF2B5EF4-FFF2-40B4-BE49-F238E27FC236}">
              <a16:creationId xmlns:a16="http://schemas.microsoft.com/office/drawing/2014/main" id="{00000000-0008-0000-0200-0000B3010000}"/>
            </a:ext>
          </a:extLst>
        </xdr:cNvPr>
        <xdr:cNvSpPr txBox="1"/>
      </xdr:nvSpPr>
      <xdr:spPr>
        <a:xfrm>
          <a:off x="21075727" y="1471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151350</xdr:rowOff>
    </xdr:from>
    <xdr:ext cx="469744" cy="259045"/>
    <xdr:sp macro="" textlink="">
      <xdr:nvSpPr>
        <xdr:cNvPr id="436" name="n_2aveValue【消防施設】&#10;一人当たり面積">
          <a:extLst>
            <a:ext uri="{FF2B5EF4-FFF2-40B4-BE49-F238E27FC236}">
              <a16:creationId xmlns:a16="http://schemas.microsoft.com/office/drawing/2014/main" id="{00000000-0008-0000-0200-0000B4010000}"/>
            </a:ext>
          </a:extLst>
        </xdr:cNvPr>
        <xdr:cNvSpPr txBox="1"/>
      </xdr:nvSpPr>
      <xdr:spPr>
        <a:xfrm>
          <a:off x="20199427" y="1472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144950</xdr:rowOff>
    </xdr:from>
    <xdr:ext cx="469744" cy="259045"/>
    <xdr:sp macro="" textlink="">
      <xdr:nvSpPr>
        <xdr:cNvPr id="437" name="n_3aveValue【消防施設】&#10;一人当たり面積">
          <a:extLst>
            <a:ext uri="{FF2B5EF4-FFF2-40B4-BE49-F238E27FC236}">
              <a16:creationId xmlns:a16="http://schemas.microsoft.com/office/drawing/2014/main" id="{00000000-0008-0000-0200-0000B5010000}"/>
            </a:ext>
          </a:extLst>
        </xdr:cNvPr>
        <xdr:cNvSpPr txBox="1"/>
      </xdr:nvSpPr>
      <xdr:spPr>
        <a:xfrm>
          <a:off x="19310427" y="14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147235</xdr:rowOff>
    </xdr:from>
    <xdr:ext cx="469744" cy="259045"/>
    <xdr:sp macro="" textlink="">
      <xdr:nvSpPr>
        <xdr:cNvPr id="438" name="n_4aveValue【消防施設】&#10;一人当たり面積">
          <a:extLst>
            <a:ext uri="{FF2B5EF4-FFF2-40B4-BE49-F238E27FC236}">
              <a16:creationId xmlns:a16="http://schemas.microsoft.com/office/drawing/2014/main" id="{00000000-0008-0000-0200-0000B6010000}"/>
            </a:ext>
          </a:extLst>
        </xdr:cNvPr>
        <xdr:cNvSpPr txBox="1"/>
      </xdr:nvSpPr>
      <xdr:spPr>
        <a:xfrm>
          <a:off x="18421427" y="1472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16273</xdr:rowOff>
    </xdr:from>
    <xdr:ext cx="469744" cy="259045"/>
    <xdr:sp macro="" textlink="">
      <xdr:nvSpPr>
        <xdr:cNvPr id="439" name="n_1mainValue【消防施設】&#10;一人当たり面積">
          <a:extLst>
            <a:ext uri="{FF2B5EF4-FFF2-40B4-BE49-F238E27FC236}">
              <a16:creationId xmlns:a16="http://schemas.microsoft.com/office/drawing/2014/main" id="{00000000-0008-0000-0200-0000B7010000}"/>
            </a:ext>
          </a:extLst>
        </xdr:cNvPr>
        <xdr:cNvSpPr txBox="1"/>
      </xdr:nvSpPr>
      <xdr:spPr>
        <a:xfrm>
          <a:off x="21075727" y="1407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24503</xdr:rowOff>
    </xdr:from>
    <xdr:ext cx="469744" cy="259045"/>
    <xdr:sp macro="" textlink="">
      <xdr:nvSpPr>
        <xdr:cNvPr id="440" name="n_2mainValue【消防施設】&#10;一人当たり面積">
          <a:extLst>
            <a:ext uri="{FF2B5EF4-FFF2-40B4-BE49-F238E27FC236}">
              <a16:creationId xmlns:a16="http://schemas.microsoft.com/office/drawing/2014/main" id="{00000000-0008-0000-0200-0000B8010000}"/>
            </a:ext>
          </a:extLst>
        </xdr:cNvPr>
        <xdr:cNvSpPr txBox="1"/>
      </xdr:nvSpPr>
      <xdr:spPr>
        <a:xfrm>
          <a:off x="20199427" y="1408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33647</xdr:rowOff>
    </xdr:from>
    <xdr:ext cx="469744" cy="259045"/>
    <xdr:sp macro="" textlink="">
      <xdr:nvSpPr>
        <xdr:cNvPr id="441" name="n_3mainValue【消防施設】&#10;一人当たり面積">
          <a:extLst>
            <a:ext uri="{FF2B5EF4-FFF2-40B4-BE49-F238E27FC236}">
              <a16:creationId xmlns:a16="http://schemas.microsoft.com/office/drawing/2014/main" id="{00000000-0008-0000-0200-0000B9010000}"/>
            </a:ext>
          </a:extLst>
        </xdr:cNvPr>
        <xdr:cNvSpPr txBox="1"/>
      </xdr:nvSpPr>
      <xdr:spPr>
        <a:xfrm>
          <a:off x="19310427" y="1409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147490</xdr:rowOff>
    </xdr:from>
    <xdr:ext cx="469744" cy="259045"/>
    <xdr:sp macro="" textlink="">
      <xdr:nvSpPr>
        <xdr:cNvPr id="442" name="n_4mainValue【消防施設】&#10;一人当たり面積">
          <a:extLst>
            <a:ext uri="{FF2B5EF4-FFF2-40B4-BE49-F238E27FC236}">
              <a16:creationId xmlns:a16="http://schemas.microsoft.com/office/drawing/2014/main" id="{00000000-0008-0000-0200-0000BA010000}"/>
            </a:ext>
          </a:extLst>
        </xdr:cNvPr>
        <xdr:cNvSpPr txBox="1"/>
      </xdr:nvSpPr>
      <xdr:spPr>
        <a:xfrm>
          <a:off x="18421427" y="142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7" name="【庁舎】&#10;有形固定資産減価償却率グラフ枠">
          <a:extLst>
            <a:ext uri="{FF2B5EF4-FFF2-40B4-BE49-F238E27FC236}">
              <a16:creationId xmlns:a16="http://schemas.microsoft.com/office/drawing/2014/main" id="{00000000-0008-0000-0200-0000D3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469" name="【庁舎】&#10;有形固定資産減価償却率最小値テキスト">
          <a:extLst>
            <a:ext uri="{FF2B5EF4-FFF2-40B4-BE49-F238E27FC236}">
              <a16:creationId xmlns:a16="http://schemas.microsoft.com/office/drawing/2014/main" id="{00000000-0008-0000-0200-0000D5010000}"/>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471" name="【庁舎】&#10;有形固定資産減価償却率最大値テキスト">
          <a:extLst>
            <a:ext uri="{FF2B5EF4-FFF2-40B4-BE49-F238E27FC236}">
              <a16:creationId xmlns:a16="http://schemas.microsoft.com/office/drawing/2014/main" id="{00000000-0008-0000-0200-0000D7010000}"/>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473" name="【庁舎】&#10;有形固定資産減価償却率平均値テキスト">
          <a:extLst>
            <a:ext uri="{FF2B5EF4-FFF2-40B4-BE49-F238E27FC236}">
              <a16:creationId xmlns:a16="http://schemas.microsoft.com/office/drawing/2014/main" id="{00000000-0008-0000-0200-0000D9010000}"/>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476" name="フローチャート: 判断 475">
          <a:extLst>
            <a:ext uri="{FF2B5EF4-FFF2-40B4-BE49-F238E27FC236}">
              <a16:creationId xmlns:a16="http://schemas.microsoft.com/office/drawing/2014/main" id="{00000000-0008-0000-0200-0000DC010000}"/>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477" name="フローチャート: 判断 476">
          <a:extLst>
            <a:ext uri="{FF2B5EF4-FFF2-40B4-BE49-F238E27FC236}">
              <a16:creationId xmlns:a16="http://schemas.microsoft.com/office/drawing/2014/main" id="{00000000-0008-0000-0200-0000DD010000}"/>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478" name="フローチャート: 判断 477">
          <a:extLst>
            <a:ext uri="{FF2B5EF4-FFF2-40B4-BE49-F238E27FC236}">
              <a16:creationId xmlns:a16="http://schemas.microsoft.com/office/drawing/2014/main" id="{00000000-0008-0000-0200-0000DE01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71120</xdr:rowOff>
    </xdr:from>
    <xdr:to>
      <xdr:col>85</xdr:col>
      <xdr:colOff>177800</xdr:colOff>
      <xdr:row>101</xdr:row>
      <xdr:rowOff>1270</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162687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157497</xdr:rowOff>
    </xdr:from>
    <xdr:ext cx="405111" cy="259045"/>
    <xdr:sp macro="" textlink="">
      <xdr:nvSpPr>
        <xdr:cNvPr id="485" name="【庁舎】&#10;有形固定資産減価償却率該当値テキスト">
          <a:extLst>
            <a:ext uri="{FF2B5EF4-FFF2-40B4-BE49-F238E27FC236}">
              <a16:creationId xmlns:a16="http://schemas.microsoft.com/office/drawing/2014/main" id="{00000000-0008-0000-0200-0000E5010000}"/>
            </a:ext>
          </a:extLst>
        </xdr:cNvPr>
        <xdr:cNvSpPr txBox="1"/>
      </xdr:nvSpPr>
      <xdr:spPr>
        <a:xfrm>
          <a:off x="16357600" y="1713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27032</xdr:rowOff>
    </xdr:from>
    <xdr:to>
      <xdr:col>81</xdr:col>
      <xdr:colOff>101600</xdr:colOff>
      <xdr:row>100</xdr:row>
      <xdr:rowOff>128632</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15430500" y="171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77832</xdr:rowOff>
    </xdr:from>
    <xdr:to>
      <xdr:col>85</xdr:col>
      <xdr:colOff>127000</xdr:colOff>
      <xdr:row>100</xdr:row>
      <xdr:rowOff>121920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5481300" y="17222832"/>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154395</xdr:rowOff>
    </xdr:from>
    <xdr:to>
      <xdr:col>76</xdr:col>
      <xdr:colOff>165100</xdr:colOff>
      <xdr:row>100</xdr:row>
      <xdr:rowOff>84545</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14541500" y="171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33745</xdr:rowOff>
    </xdr:from>
    <xdr:to>
      <xdr:col>81</xdr:col>
      <xdr:colOff>50800</xdr:colOff>
      <xdr:row>100</xdr:row>
      <xdr:rowOff>77832</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4592300" y="1717874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110308</xdr:rowOff>
    </xdr:from>
    <xdr:to>
      <xdr:col>72</xdr:col>
      <xdr:colOff>38100</xdr:colOff>
      <xdr:row>100</xdr:row>
      <xdr:rowOff>40458</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13652500" y="170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161108</xdr:rowOff>
    </xdr:from>
    <xdr:to>
      <xdr:col>76</xdr:col>
      <xdr:colOff>114300</xdr:colOff>
      <xdr:row>100</xdr:row>
      <xdr:rowOff>33745</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3703300" y="1713465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66221</xdr:rowOff>
    </xdr:from>
    <xdr:to>
      <xdr:col>67</xdr:col>
      <xdr:colOff>101600</xdr:colOff>
      <xdr:row>99</xdr:row>
      <xdr:rowOff>167821</xdr:rowOff>
    </xdr:to>
    <xdr:sp macro="" textlink="">
      <xdr:nvSpPr>
        <xdr:cNvPr id="492" name="楕円 491">
          <a:extLst>
            <a:ext uri="{FF2B5EF4-FFF2-40B4-BE49-F238E27FC236}">
              <a16:creationId xmlns:a16="http://schemas.microsoft.com/office/drawing/2014/main" id="{00000000-0008-0000-0200-0000EC010000}"/>
            </a:ext>
          </a:extLst>
        </xdr:cNvPr>
        <xdr:cNvSpPr/>
      </xdr:nvSpPr>
      <xdr:spPr>
        <a:xfrm>
          <a:off x="12763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117021</xdr:rowOff>
    </xdr:from>
    <xdr:to>
      <xdr:col>71</xdr:col>
      <xdr:colOff>177800</xdr:colOff>
      <xdr:row>99</xdr:row>
      <xdr:rowOff>161108</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2814300" y="1709057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62609</xdr:rowOff>
    </xdr:from>
    <xdr:ext cx="405111" cy="259045"/>
    <xdr:sp macro="" textlink="">
      <xdr:nvSpPr>
        <xdr:cNvPr id="494" name="n_1aveValue【庁舎】&#10;有形固定資産減価償却率">
          <a:extLst>
            <a:ext uri="{FF2B5EF4-FFF2-40B4-BE49-F238E27FC236}">
              <a16:creationId xmlns:a16="http://schemas.microsoft.com/office/drawing/2014/main" id="{00000000-0008-0000-0200-0000EE010000}"/>
            </a:ext>
          </a:extLst>
        </xdr:cNvPr>
        <xdr:cNvSpPr txBox="1"/>
      </xdr:nvSpPr>
      <xdr:spPr>
        <a:xfrm>
          <a:off x="15266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495" name="n_2aveValue【庁舎】&#10;有形固定資産減価償却率">
          <a:extLst>
            <a:ext uri="{FF2B5EF4-FFF2-40B4-BE49-F238E27FC236}">
              <a16:creationId xmlns:a16="http://schemas.microsoft.com/office/drawing/2014/main" id="{00000000-0008-0000-0200-0000EF010000}"/>
            </a:ext>
          </a:extLst>
        </xdr:cNvPr>
        <xdr:cNvSpPr txBox="1"/>
      </xdr:nvSpPr>
      <xdr:spPr>
        <a:xfrm>
          <a:off x="14389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496" name="n_3aveValue【庁舎】&#10;有形固定資産減価償却率">
          <a:extLst>
            <a:ext uri="{FF2B5EF4-FFF2-40B4-BE49-F238E27FC236}">
              <a16:creationId xmlns:a16="http://schemas.microsoft.com/office/drawing/2014/main" id="{00000000-0008-0000-0200-0000F0010000}"/>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497" name="n_4aveValue【庁舎】&#10;有形固定資産減価償却率">
          <a:extLst>
            <a:ext uri="{FF2B5EF4-FFF2-40B4-BE49-F238E27FC236}">
              <a16:creationId xmlns:a16="http://schemas.microsoft.com/office/drawing/2014/main" id="{00000000-0008-0000-0200-0000F1010000}"/>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145159</xdr:rowOff>
    </xdr:from>
    <xdr:ext cx="340478" cy="259045"/>
    <xdr:sp macro="" textlink="">
      <xdr:nvSpPr>
        <xdr:cNvPr id="498" name="n_1mainValue【庁舎】&#10;有形固定資産減価償却率">
          <a:extLst>
            <a:ext uri="{FF2B5EF4-FFF2-40B4-BE49-F238E27FC236}">
              <a16:creationId xmlns:a16="http://schemas.microsoft.com/office/drawing/2014/main" id="{00000000-0008-0000-0200-0000F2010000}"/>
            </a:ext>
          </a:extLst>
        </xdr:cNvPr>
        <xdr:cNvSpPr txBox="1"/>
      </xdr:nvSpPr>
      <xdr:spPr>
        <a:xfrm>
          <a:off x="15298361" y="16947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101072</xdr:rowOff>
    </xdr:from>
    <xdr:ext cx="340478" cy="259045"/>
    <xdr:sp macro="" textlink="">
      <xdr:nvSpPr>
        <xdr:cNvPr id="499" name="n_2mainValue【庁舎】&#10;有形固定資産減価償却率">
          <a:extLst>
            <a:ext uri="{FF2B5EF4-FFF2-40B4-BE49-F238E27FC236}">
              <a16:creationId xmlns:a16="http://schemas.microsoft.com/office/drawing/2014/main" id="{00000000-0008-0000-0200-0000F3010000}"/>
            </a:ext>
          </a:extLst>
        </xdr:cNvPr>
        <xdr:cNvSpPr txBox="1"/>
      </xdr:nvSpPr>
      <xdr:spPr>
        <a:xfrm>
          <a:off x="14422061" y="169031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56985</xdr:rowOff>
    </xdr:from>
    <xdr:ext cx="340478" cy="259045"/>
    <xdr:sp macro="" textlink="">
      <xdr:nvSpPr>
        <xdr:cNvPr id="500" name="n_3mainValue【庁舎】&#10;有形固定資産減価償却率">
          <a:extLst>
            <a:ext uri="{FF2B5EF4-FFF2-40B4-BE49-F238E27FC236}">
              <a16:creationId xmlns:a16="http://schemas.microsoft.com/office/drawing/2014/main" id="{00000000-0008-0000-0200-0000F4010000}"/>
            </a:ext>
          </a:extLst>
        </xdr:cNvPr>
        <xdr:cNvSpPr txBox="1"/>
      </xdr:nvSpPr>
      <xdr:spPr>
        <a:xfrm>
          <a:off x="13533061" y="16859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12898</xdr:rowOff>
    </xdr:from>
    <xdr:ext cx="340478" cy="259045"/>
    <xdr:sp macro="" textlink="">
      <xdr:nvSpPr>
        <xdr:cNvPr id="501" name="n_4mainValue【庁舎】&#10;有形固定資産減価償却率">
          <a:extLst>
            <a:ext uri="{FF2B5EF4-FFF2-40B4-BE49-F238E27FC236}">
              <a16:creationId xmlns:a16="http://schemas.microsoft.com/office/drawing/2014/main" id="{00000000-0008-0000-0200-0000F5010000}"/>
            </a:ext>
          </a:extLst>
        </xdr:cNvPr>
        <xdr:cNvSpPr txBox="1"/>
      </xdr:nvSpPr>
      <xdr:spPr>
        <a:xfrm>
          <a:off x="126440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6" name="【庁舎】&#10;一人当たり面積グラフ枠">
          <a:extLst>
            <a:ext uri="{FF2B5EF4-FFF2-40B4-BE49-F238E27FC236}">
              <a16:creationId xmlns:a16="http://schemas.microsoft.com/office/drawing/2014/main" id="{00000000-0008-0000-0200-00000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528" name="【庁舎】&#10;一人当たり面積最小値テキスト">
          <a:extLst>
            <a:ext uri="{FF2B5EF4-FFF2-40B4-BE49-F238E27FC236}">
              <a16:creationId xmlns:a16="http://schemas.microsoft.com/office/drawing/2014/main" id="{00000000-0008-0000-0200-000010020000}"/>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530" name="【庁舎】&#10;一人当たり面積最大値テキスト">
          <a:extLst>
            <a:ext uri="{FF2B5EF4-FFF2-40B4-BE49-F238E27FC236}">
              <a16:creationId xmlns:a16="http://schemas.microsoft.com/office/drawing/2014/main" id="{00000000-0008-0000-0200-000012020000}"/>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532" name="【庁舎】&#10;一人当たり面積平均値テキスト">
          <a:extLst>
            <a:ext uri="{FF2B5EF4-FFF2-40B4-BE49-F238E27FC236}">
              <a16:creationId xmlns:a16="http://schemas.microsoft.com/office/drawing/2014/main" id="{00000000-0008-0000-0200-000014020000}"/>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534" name="フローチャート: 判断 533">
          <a:extLst>
            <a:ext uri="{FF2B5EF4-FFF2-40B4-BE49-F238E27FC236}">
              <a16:creationId xmlns:a16="http://schemas.microsoft.com/office/drawing/2014/main" id="{00000000-0008-0000-0200-000016020000}"/>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535" name="フローチャート: 判断 534">
          <a:extLst>
            <a:ext uri="{FF2B5EF4-FFF2-40B4-BE49-F238E27FC236}">
              <a16:creationId xmlns:a16="http://schemas.microsoft.com/office/drawing/2014/main" id="{00000000-0008-0000-0200-000017020000}"/>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536" name="フローチャート: 判断 535">
          <a:extLst>
            <a:ext uri="{FF2B5EF4-FFF2-40B4-BE49-F238E27FC236}">
              <a16:creationId xmlns:a16="http://schemas.microsoft.com/office/drawing/2014/main" id="{00000000-0008-0000-0200-000018020000}"/>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537" name="フローチャート: 判断 536">
          <a:extLst>
            <a:ext uri="{FF2B5EF4-FFF2-40B4-BE49-F238E27FC236}">
              <a16:creationId xmlns:a16="http://schemas.microsoft.com/office/drawing/2014/main" id="{00000000-0008-0000-0200-000019020000}"/>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155484</xdr:rowOff>
    </xdr:from>
    <xdr:to>
      <xdr:col>116</xdr:col>
      <xdr:colOff>114300</xdr:colOff>
      <xdr:row>100</xdr:row>
      <xdr:rowOff>85634</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22110700" y="171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108511</xdr:rowOff>
    </xdr:from>
    <xdr:ext cx="469744" cy="259045"/>
    <xdr:sp macro="" textlink="">
      <xdr:nvSpPr>
        <xdr:cNvPr id="544" name="【庁舎】&#10;一人当たり面積該当値テキスト">
          <a:extLst>
            <a:ext uri="{FF2B5EF4-FFF2-40B4-BE49-F238E27FC236}">
              <a16:creationId xmlns:a16="http://schemas.microsoft.com/office/drawing/2014/main" id="{00000000-0008-0000-0200-000020020000}"/>
            </a:ext>
          </a:extLst>
        </xdr:cNvPr>
        <xdr:cNvSpPr txBox="1"/>
      </xdr:nvSpPr>
      <xdr:spPr>
        <a:xfrm>
          <a:off x="22199600" y="1708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363</xdr:rowOff>
    </xdr:from>
    <xdr:to>
      <xdr:col>112</xdr:col>
      <xdr:colOff>38100</xdr:colOff>
      <xdr:row>100</xdr:row>
      <xdr:rowOff>101963</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21272500" y="1714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34834</xdr:rowOff>
    </xdr:from>
    <xdr:to>
      <xdr:col>116</xdr:col>
      <xdr:colOff>63500</xdr:colOff>
      <xdr:row>100</xdr:row>
      <xdr:rowOff>51163</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flipV="1">
          <a:off x="21323300" y="1717983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29755</xdr:rowOff>
    </xdr:from>
    <xdr:to>
      <xdr:col>107</xdr:col>
      <xdr:colOff>101600</xdr:colOff>
      <xdr:row>100</xdr:row>
      <xdr:rowOff>131355</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20383500" y="1717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51163</xdr:rowOff>
    </xdr:from>
    <xdr:to>
      <xdr:col>111</xdr:col>
      <xdr:colOff>177800</xdr:colOff>
      <xdr:row>100</xdr:row>
      <xdr:rowOff>80555</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flipV="1">
          <a:off x="20434300" y="1719616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62412</xdr:rowOff>
    </xdr:from>
    <xdr:to>
      <xdr:col>102</xdr:col>
      <xdr:colOff>165100</xdr:colOff>
      <xdr:row>100</xdr:row>
      <xdr:rowOff>164012</xdr:rowOff>
    </xdr:to>
    <xdr:sp macro="" textlink="">
      <xdr:nvSpPr>
        <xdr:cNvPr id="549" name="楕円 548">
          <a:extLst>
            <a:ext uri="{FF2B5EF4-FFF2-40B4-BE49-F238E27FC236}">
              <a16:creationId xmlns:a16="http://schemas.microsoft.com/office/drawing/2014/main" id="{00000000-0008-0000-0200-000025020000}"/>
            </a:ext>
          </a:extLst>
        </xdr:cNvPr>
        <xdr:cNvSpPr/>
      </xdr:nvSpPr>
      <xdr:spPr>
        <a:xfrm>
          <a:off x="19494500" y="172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80555</xdr:rowOff>
    </xdr:from>
    <xdr:to>
      <xdr:col>107</xdr:col>
      <xdr:colOff>50800</xdr:colOff>
      <xdr:row>100</xdr:row>
      <xdr:rowOff>113212</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flipV="1">
          <a:off x="19545300" y="172255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103777</xdr:rowOff>
    </xdr:from>
    <xdr:to>
      <xdr:col>98</xdr:col>
      <xdr:colOff>38100</xdr:colOff>
      <xdr:row>101</xdr:row>
      <xdr:rowOff>33927</xdr:rowOff>
    </xdr:to>
    <xdr:sp macro="" textlink="">
      <xdr:nvSpPr>
        <xdr:cNvPr id="551" name="楕円 550">
          <a:extLst>
            <a:ext uri="{FF2B5EF4-FFF2-40B4-BE49-F238E27FC236}">
              <a16:creationId xmlns:a16="http://schemas.microsoft.com/office/drawing/2014/main" id="{00000000-0008-0000-0200-000027020000}"/>
            </a:ext>
          </a:extLst>
        </xdr:cNvPr>
        <xdr:cNvSpPr/>
      </xdr:nvSpPr>
      <xdr:spPr>
        <a:xfrm>
          <a:off x="18605500" y="172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113212</xdr:rowOff>
    </xdr:from>
    <xdr:to>
      <xdr:col>102</xdr:col>
      <xdr:colOff>114300</xdr:colOff>
      <xdr:row>100</xdr:row>
      <xdr:rowOff>154577</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flipV="1">
          <a:off x="18656300" y="17258212"/>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553" name="n_1aveValue【庁舎】&#10;一人当たり面積">
          <a:extLst>
            <a:ext uri="{FF2B5EF4-FFF2-40B4-BE49-F238E27FC236}">
              <a16:creationId xmlns:a16="http://schemas.microsoft.com/office/drawing/2014/main" id="{00000000-0008-0000-0200-000029020000}"/>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554" name="n_2aveValue【庁舎】&#10;一人当たり面積">
          <a:extLst>
            <a:ext uri="{FF2B5EF4-FFF2-40B4-BE49-F238E27FC236}">
              <a16:creationId xmlns:a16="http://schemas.microsoft.com/office/drawing/2014/main" id="{00000000-0008-0000-0200-00002A020000}"/>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555" name="n_3aveValue【庁舎】&#10;一人当たり面積">
          <a:extLst>
            <a:ext uri="{FF2B5EF4-FFF2-40B4-BE49-F238E27FC236}">
              <a16:creationId xmlns:a16="http://schemas.microsoft.com/office/drawing/2014/main" id="{00000000-0008-0000-0200-00002B020000}"/>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163303</xdr:rowOff>
    </xdr:from>
    <xdr:ext cx="469744" cy="259045"/>
    <xdr:sp macro="" textlink="">
      <xdr:nvSpPr>
        <xdr:cNvPr id="556" name="n_4aveValue【庁舎】&#10;一人当たり面積">
          <a:extLst>
            <a:ext uri="{FF2B5EF4-FFF2-40B4-BE49-F238E27FC236}">
              <a16:creationId xmlns:a16="http://schemas.microsoft.com/office/drawing/2014/main" id="{00000000-0008-0000-0200-00002C020000}"/>
            </a:ext>
          </a:extLst>
        </xdr:cNvPr>
        <xdr:cNvSpPr txBox="1"/>
      </xdr:nvSpPr>
      <xdr:spPr>
        <a:xfrm>
          <a:off x="18421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118490</xdr:rowOff>
    </xdr:from>
    <xdr:ext cx="469744" cy="259045"/>
    <xdr:sp macro="" textlink="">
      <xdr:nvSpPr>
        <xdr:cNvPr id="557" name="n_1mainValue【庁舎】&#10;一人当たり面積">
          <a:extLst>
            <a:ext uri="{FF2B5EF4-FFF2-40B4-BE49-F238E27FC236}">
              <a16:creationId xmlns:a16="http://schemas.microsoft.com/office/drawing/2014/main" id="{00000000-0008-0000-0200-00002D020000}"/>
            </a:ext>
          </a:extLst>
        </xdr:cNvPr>
        <xdr:cNvSpPr txBox="1"/>
      </xdr:nvSpPr>
      <xdr:spPr>
        <a:xfrm>
          <a:off x="21075727" y="1692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147882</xdr:rowOff>
    </xdr:from>
    <xdr:ext cx="469744" cy="259045"/>
    <xdr:sp macro="" textlink="">
      <xdr:nvSpPr>
        <xdr:cNvPr id="558" name="n_2mainValue【庁舎】&#10;一人当たり面積">
          <a:extLst>
            <a:ext uri="{FF2B5EF4-FFF2-40B4-BE49-F238E27FC236}">
              <a16:creationId xmlns:a16="http://schemas.microsoft.com/office/drawing/2014/main" id="{00000000-0008-0000-0200-00002E020000}"/>
            </a:ext>
          </a:extLst>
        </xdr:cNvPr>
        <xdr:cNvSpPr txBox="1"/>
      </xdr:nvSpPr>
      <xdr:spPr>
        <a:xfrm>
          <a:off x="20199427" y="1694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9089</xdr:rowOff>
    </xdr:from>
    <xdr:ext cx="469744" cy="259045"/>
    <xdr:sp macro="" textlink="">
      <xdr:nvSpPr>
        <xdr:cNvPr id="559" name="n_3mainValue【庁舎】&#10;一人当たり面積">
          <a:extLst>
            <a:ext uri="{FF2B5EF4-FFF2-40B4-BE49-F238E27FC236}">
              <a16:creationId xmlns:a16="http://schemas.microsoft.com/office/drawing/2014/main" id="{00000000-0008-0000-0200-00002F020000}"/>
            </a:ext>
          </a:extLst>
        </xdr:cNvPr>
        <xdr:cNvSpPr txBox="1"/>
      </xdr:nvSpPr>
      <xdr:spPr>
        <a:xfrm>
          <a:off x="19310427" y="169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50454</xdr:rowOff>
    </xdr:from>
    <xdr:ext cx="469744" cy="259045"/>
    <xdr:sp macro="" textlink="">
      <xdr:nvSpPr>
        <xdr:cNvPr id="560" name="n_4mainValue【庁舎】&#10;一人当たり面積">
          <a:extLst>
            <a:ext uri="{FF2B5EF4-FFF2-40B4-BE49-F238E27FC236}">
              <a16:creationId xmlns:a16="http://schemas.microsoft.com/office/drawing/2014/main" id="{00000000-0008-0000-0200-000030020000}"/>
            </a:ext>
          </a:extLst>
        </xdr:cNvPr>
        <xdr:cNvSpPr txBox="1"/>
      </xdr:nvSpPr>
      <xdr:spPr>
        <a:xfrm>
          <a:off x="18421427" y="1702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体育館・プールにおける有形固定資産減価償却率は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％と類似団体内平均値を上回っている。これは、総合運動場体育館に係るものであり、建築後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年が経過しているため高い値となっている。一人当たり面積としては、１施設に係るものであり、人口減少に伴い増加傾向となっている。一般廃棄物処理施設における有形固定資産減価償却率は、類似団体内平均値を大きく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％という状況である。これは、廃棄物施設クリーンセンターが建設後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年以上経過していることが要因と考えられる。消防施設に係る有形固定資産減価償却率は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内平均値を下回っている。これは、東日本大震災で被災した消防施設を復旧したことによるものであり、一人当たり面積についても類似団体内平均値を上回っている。庁舎に係る有形固定資産減価償却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内平均値を大きく下回っているが、これは、東日本大震災により被災した役場庁舎を復旧したことによるものであり、今後は上昇傾向になると思われる。また、一人当たり面積については、人口減少により増加傾向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宮城県女川町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5,918
5,661
65.35
14,521,121
13,428,564
135,763
3,758,742
8,181,257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原子力発電所立地町であるため、類似団体平均を上回る税収があり、財政力指数は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0.93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本町の地方税の大半を占めているのは、固定資産税（原子力発電施設に係る償却資産分）であるため、平成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年度をピークに減少が続いていたが、原子力発電施設に係る安全対策工事の整備により、税収が増加した。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しかし、固定資産税（償却資産分）については、年々減少していくものであるため、税収増加等による歳入の確保に努める。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45659</xdr:rowOff>
    </xdr:from>
    <xdr:to>
      <xdr:col>23</xdr:col>
      <xdr:colOff>133350</xdr:colOff>
      <xdr:row>39</xdr:row>
      <xdr:rowOff>91622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732209"/>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171148</xdr:rowOff>
    </xdr:from>
    <xdr:to>
      <xdr:col>19</xdr:col>
      <xdr:colOff>133350</xdr:colOff>
      <xdr:row>39</xdr:row>
      <xdr:rowOff>45659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6862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136676</xdr:rowOff>
    </xdr:from>
    <xdr:to>
      <xdr:col>15</xdr:col>
      <xdr:colOff>82550</xdr:colOff>
      <xdr:row>38</xdr:row>
      <xdr:rowOff>171148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6517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136676</xdr:rowOff>
    </xdr:from>
    <xdr:to>
      <xdr:col>11</xdr:col>
      <xdr:colOff>31750</xdr:colOff>
      <xdr:row>38</xdr:row>
      <xdr:rowOff>136676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65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40822</xdr:rowOff>
    </xdr:from>
    <xdr:to>
      <xdr:col>23</xdr:col>
      <xdr:colOff>184150</xdr:colOff>
      <xdr:row>39</xdr:row>
      <xdr:rowOff>142422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57349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166309</xdr:rowOff>
    </xdr:from>
    <xdr:to>
      <xdr:col>19</xdr:col>
      <xdr:colOff>184150</xdr:colOff>
      <xdr:row>39</xdr:row>
      <xdr:rowOff>96459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106636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45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120348</xdr:rowOff>
    </xdr:from>
    <xdr:to>
      <xdr:col>15</xdr:col>
      <xdr:colOff>133350</xdr:colOff>
      <xdr:row>39</xdr:row>
      <xdr:rowOff>50498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60675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85876</xdr:rowOff>
    </xdr:from>
    <xdr:to>
      <xdr:col>11</xdr:col>
      <xdr:colOff>82550</xdr:colOff>
      <xdr:row>39</xdr:row>
      <xdr:rowOff>16026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26203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85876</xdr:rowOff>
    </xdr:from>
    <xdr:to>
      <xdr:col>7</xdr:col>
      <xdr:colOff>31750</xdr:colOff>
      <xdr:row>39</xdr:row>
      <xdr:rowOff>16026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26203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新たに供用開始となった公共施設に係る指定管理料等の発生により、物件費に係るものが</a:t>
          </a:r>
          <a:r>
            <a:rPr kumimoji="1" lang="en-US" altLang="ja-JP" sz="1300" baseline="0">
              <a:latin typeface="ＭＳ Ｐゴシック" panose="020B0600070205080204" pitchFamily="50" charset="-128"/>
              <a:ea typeface="ＭＳ Ｐゴシック" panose="020B0600070205080204" pitchFamily="50" charset="-128"/>
            </a:rPr>
            <a:t>1.2</a:t>
          </a:r>
          <a:r>
            <a:rPr kumimoji="1" lang="ja-JP" altLang="en-US" sz="1300" baseline="0">
              <a:latin typeface="ＭＳ Ｐゴシック" panose="020B0600070205080204" pitchFamily="50" charset="-128"/>
              <a:ea typeface="ＭＳ Ｐゴシック" panose="020B0600070205080204" pitchFamily="50" charset="-128"/>
            </a:rPr>
            <a:t>ポイント増加し、赤字会計となった公営企業へ補助金交付等の財政支援を行ったことにより、補助費等に係るものが</a:t>
          </a:r>
          <a:r>
            <a:rPr kumimoji="1" lang="en-US" altLang="ja-JP" sz="1300" baseline="0">
              <a:latin typeface="ＭＳ Ｐゴシック" panose="020B0600070205080204" pitchFamily="50" charset="-128"/>
              <a:ea typeface="ＭＳ Ｐゴシック" panose="020B0600070205080204" pitchFamily="50" charset="-128"/>
            </a:rPr>
            <a:t>2.2</a:t>
          </a:r>
          <a:r>
            <a:rPr kumimoji="1" lang="ja-JP" altLang="en-US" sz="1300" baseline="0">
              <a:latin typeface="ＭＳ Ｐゴシック" panose="020B0600070205080204" pitchFamily="50" charset="-128"/>
              <a:ea typeface="ＭＳ Ｐゴシック" panose="020B0600070205080204" pitchFamily="50" charset="-128"/>
            </a:rPr>
            <a:t>ポイント増加した。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また、公債費においては、出島架橋建設事業及び万石浦漁港整備事業に係る起債の償還開始に伴い</a:t>
          </a:r>
          <a:r>
            <a:rPr kumimoji="1" lang="en-US" altLang="ja-JP" sz="1300" baseline="0">
              <a:latin typeface="ＭＳ Ｐゴシック" panose="020B0600070205080204" pitchFamily="50" charset="-128"/>
              <a:ea typeface="ＭＳ Ｐゴシック" panose="020B0600070205080204" pitchFamily="50" charset="-128"/>
            </a:rPr>
            <a:t>1.0</a:t>
          </a:r>
          <a:r>
            <a:rPr kumimoji="1" lang="ja-JP" altLang="en-US" sz="1300" baseline="0">
              <a:latin typeface="ＭＳ Ｐゴシック" panose="020B0600070205080204" pitchFamily="50" charset="-128"/>
              <a:ea typeface="ＭＳ Ｐゴシック" panose="020B0600070205080204" pitchFamily="50" charset="-128"/>
            </a:rPr>
            <a:t>ポイント増加しており、令和８年度をピークに増加していくことが見込まれる。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36936</xdr:rowOff>
    </xdr:from>
    <xdr:to>
      <xdr:col>23</xdr:col>
      <xdr:colOff>133350</xdr:colOff>
      <xdr:row>61</xdr:row>
      <xdr:rowOff>115358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95386"/>
          <a:ext cx="8382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36936</xdr:rowOff>
    </xdr:from>
    <xdr:to>
      <xdr:col>19</xdr:col>
      <xdr:colOff>133350</xdr:colOff>
      <xdr:row>62</xdr:row>
      <xdr:rowOff>50482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495386"/>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75142</xdr:rowOff>
    </xdr:from>
    <xdr:to>
      <xdr:col>15</xdr:col>
      <xdr:colOff>82550</xdr:colOff>
      <xdr:row>62</xdr:row>
      <xdr:rowOff>50482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33592"/>
          <a:ext cx="889000" cy="14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24871</xdr:rowOff>
    </xdr:from>
    <xdr:to>
      <xdr:col>11</xdr:col>
      <xdr:colOff>31750</xdr:colOff>
      <xdr:row>61</xdr:row>
      <xdr:rowOff>75142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483321"/>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64558</xdr:rowOff>
    </xdr:from>
    <xdr:to>
      <xdr:col>23</xdr:col>
      <xdr:colOff>184150</xdr:colOff>
      <xdr:row>61</xdr:row>
      <xdr:rowOff>166158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36635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157586</xdr:rowOff>
    </xdr:from>
    <xdr:to>
      <xdr:col>19</xdr:col>
      <xdr:colOff>184150</xdr:colOff>
      <xdr:row>61</xdr:row>
      <xdr:rowOff>87736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97913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171132</xdr:rowOff>
    </xdr:from>
    <xdr:to>
      <xdr:col>15</xdr:col>
      <xdr:colOff>133350</xdr:colOff>
      <xdr:row>62</xdr:row>
      <xdr:rowOff>101282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86059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1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24342</xdr:rowOff>
    </xdr:from>
    <xdr:to>
      <xdr:col>11</xdr:col>
      <xdr:colOff>82550</xdr:colOff>
      <xdr:row>61</xdr:row>
      <xdr:rowOff>125942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136119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145521</xdr:rowOff>
    </xdr:from>
    <xdr:to>
      <xdr:col>7</xdr:col>
      <xdr:colOff>31750</xdr:colOff>
      <xdr:row>61</xdr:row>
      <xdr:rowOff>75671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85848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[458,054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類似団体平均に比べ高い推移となっているのは、東日本大震災以降の急激な人口減少が大きな要因と捉えている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人件費においては、人事配置の関係から昨年度と比較して支出が抑えられたものの、物件費において、指定管理料やその他経常経費の増額により前年度より支出が多くなっている。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今後は、定員管理計画の策定や自治体ＤＸの推進によるコスト削減を図り、健全な財政運営に努める。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95035</xdr:rowOff>
    </xdr:from>
    <xdr:to>
      <xdr:col>23</xdr:col>
      <xdr:colOff>133350</xdr:colOff>
      <xdr:row>82</xdr:row>
      <xdr:rowOff>110195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53935"/>
          <a:ext cx="838200" cy="1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122758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38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95035</xdr:rowOff>
    </xdr:from>
    <xdr:to>
      <xdr:col>19</xdr:col>
      <xdr:colOff>133350</xdr:colOff>
      <xdr:row>82</xdr:row>
      <xdr:rowOff>110420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53935"/>
          <a:ext cx="889000" cy="1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39240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5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110420</xdr:rowOff>
    </xdr:from>
    <xdr:to>
      <xdr:col>15</xdr:col>
      <xdr:colOff>82550</xdr:colOff>
      <xdr:row>83</xdr:row>
      <xdr:rowOff>12178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169320"/>
          <a:ext cx="889000" cy="7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153133</xdr:rowOff>
    </xdr:from>
    <xdr:to>
      <xdr:col>11</xdr:col>
      <xdr:colOff>31750</xdr:colOff>
      <xdr:row>83</xdr:row>
      <xdr:rowOff>12178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12033"/>
          <a:ext cx="889000" cy="3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0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59395</xdr:rowOff>
    </xdr:from>
    <xdr:to>
      <xdr:col>23</xdr:col>
      <xdr:colOff>184150</xdr:colOff>
      <xdr:row>82</xdr:row>
      <xdr:rowOff>160995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1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31472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9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44235</xdr:rowOff>
    </xdr:from>
    <xdr:to>
      <xdr:col>19</xdr:col>
      <xdr:colOff>184150</xdr:colOff>
      <xdr:row>82</xdr:row>
      <xdr:rowOff>145835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0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130612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8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59620</xdr:rowOff>
    </xdr:from>
    <xdr:to>
      <xdr:col>15</xdr:col>
      <xdr:colOff>133350</xdr:colOff>
      <xdr:row>82</xdr:row>
      <xdr:rowOff>161220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1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145997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0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132828</xdr:rowOff>
    </xdr:from>
    <xdr:to>
      <xdr:col>11</xdr:col>
      <xdr:colOff>82550</xdr:colOff>
      <xdr:row>83</xdr:row>
      <xdr:rowOff>62978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9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47755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7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102333</xdr:rowOff>
    </xdr:from>
    <xdr:to>
      <xdr:col>7</xdr:col>
      <xdr:colOff>31750</xdr:colOff>
      <xdr:row>83</xdr:row>
      <xdr:rowOff>32483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6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17260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4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本町では旧来からの給与体系により、類似団体平均を下回る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94.8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％であり、全国市町村平均よりも低い状況である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が、上級行政職の積極的な採用や適切な昇給、昇格などを行い、引き続き給与の適正化に努める。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69145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4413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84</xdr:row>
      <xdr:rowOff>69145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3688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157339</xdr:rowOff>
    </xdr:from>
    <xdr:to>
      <xdr:col>72</xdr:col>
      <xdr:colOff>203200</xdr:colOff>
      <xdr:row>83</xdr:row>
      <xdr:rowOff>106539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2162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127705</xdr:rowOff>
    </xdr:from>
    <xdr:to>
      <xdr:col>68</xdr:col>
      <xdr:colOff>152400</xdr:colOff>
      <xdr:row>82</xdr:row>
      <xdr:rowOff>157339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1515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55739</xdr:rowOff>
    </xdr:from>
    <xdr:to>
      <xdr:col>73</xdr:col>
      <xdr:colOff>44450</xdr:colOff>
      <xdr:row>83</xdr:row>
      <xdr:rowOff>157339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106539</xdr:rowOff>
    </xdr:from>
    <xdr:to>
      <xdr:col>68</xdr:col>
      <xdr:colOff>203200</xdr:colOff>
      <xdr:row>83</xdr:row>
      <xdr:rowOff>36689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46866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76905</xdr:rowOff>
    </xdr:from>
    <xdr:to>
      <xdr:col>64</xdr:col>
      <xdr:colOff>152400</xdr:colOff>
      <xdr:row>82</xdr:row>
      <xdr:rowOff>7055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17232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3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本町は、離半島を有する地理的条件や直営の公共施設等があり、職員数が多い状況であったが、平成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に町立病院を指定管理へ移行するなど、職員の削減に努めていた。しかし、東日本大震災後の復旧・復興事業へのマンパワー不足解消のため、任期付職員採用や再任用制度の活用によって職員数が増加してい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東日本大震災後の復旧・復興事業の完了により、今後は減少傾向になると見込まれるが、定員管理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計画の策定を進め、適正な定員管理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103918</xdr:rowOff>
    </xdr:from>
    <xdr:to>
      <xdr:col>81</xdr:col>
      <xdr:colOff>44450</xdr:colOff>
      <xdr:row>64</xdr:row>
      <xdr:rowOff>128651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1076718"/>
          <a:ext cx="838200" cy="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128651</xdr:rowOff>
    </xdr:from>
    <xdr:to>
      <xdr:col>77</xdr:col>
      <xdr:colOff>44450</xdr:colOff>
      <xdr:row>65</xdr:row>
      <xdr:rowOff>7271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1101451"/>
          <a:ext cx="889000" cy="5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144938</xdr:rowOff>
    </xdr:from>
    <xdr:to>
      <xdr:col>72</xdr:col>
      <xdr:colOff>203200</xdr:colOff>
      <xdr:row>65</xdr:row>
      <xdr:rowOff>7271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117738"/>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120206</xdr:rowOff>
    </xdr:from>
    <xdr:to>
      <xdr:col>68</xdr:col>
      <xdr:colOff>152400</xdr:colOff>
      <xdr:row>64</xdr:row>
      <xdr:rowOff>144938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093006"/>
          <a:ext cx="889000" cy="2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159973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0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53118</xdr:rowOff>
    </xdr:from>
    <xdr:to>
      <xdr:col>81</xdr:col>
      <xdr:colOff>95250</xdr:colOff>
      <xdr:row>64</xdr:row>
      <xdr:rowOff>154718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0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25195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99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77851</xdr:rowOff>
    </xdr:from>
    <xdr:to>
      <xdr:col>77</xdr:col>
      <xdr:colOff>95250</xdr:colOff>
      <xdr:row>65</xdr:row>
      <xdr:rowOff>8001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164228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137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127921</xdr:rowOff>
    </xdr:from>
    <xdr:to>
      <xdr:col>73</xdr:col>
      <xdr:colOff>44450</xdr:colOff>
      <xdr:row>65</xdr:row>
      <xdr:rowOff>58071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10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42848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18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94138</xdr:rowOff>
    </xdr:from>
    <xdr:to>
      <xdr:col>68</xdr:col>
      <xdr:colOff>203200</xdr:colOff>
      <xdr:row>65</xdr:row>
      <xdr:rowOff>24288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0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9065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1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69406</xdr:rowOff>
    </xdr:from>
    <xdr:to>
      <xdr:col>64</xdr:col>
      <xdr:colOff>152400</xdr:colOff>
      <xdr:row>64</xdr:row>
      <xdr:rowOff>171006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04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155783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12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本町は、旧来からの起債抑制策により類似団体平均を下回っているが、近年は出島架橋建設事業及び万石浦漁港整備事業に係る起債借入により、実質公債費比率が増加している。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今後も事業の進捗により起債借入を予定しているが、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交付税参入額と支払い利息のシミュレーションを行い、財政的メリットのある起債借入にとどめ、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引き続き水準を抑えられるよう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40</xdr:row>
      <xdr:rowOff>170434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0913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151130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127000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077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35306</xdr:rowOff>
    </xdr:from>
    <xdr:to>
      <xdr:col>68</xdr:col>
      <xdr:colOff>152400</xdr:colOff>
      <xdr:row>40</xdr:row>
      <xdr:rowOff>49784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89330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119634</xdr:rowOff>
    </xdr:from>
    <xdr:to>
      <xdr:col>81</xdr:col>
      <xdr:colOff>95250</xdr:colOff>
      <xdr:row>41</xdr:row>
      <xdr:rowOff>49784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136161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2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155956</xdr:rowOff>
    </xdr:from>
    <xdr:to>
      <xdr:col>64</xdr:col>
      <xdr:colOff>152400</xdr:colOff>
      <xdr:row>40</xdr:row>
      <xdr:rowOff>86106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4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96283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1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原子力発電施設等の固定資産税の増収等に伴い、計画的に財政調整基金への積立を行ってきたことなどの理由により、将来負担額を上回る充当可能財源が確保されている。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今後も計画的で健全な財政運営に努める。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宮城県女川町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5,918
5,661
65.35
14,521,121
13,428,564
135,763
3,758,742
8,181,257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人事配置の関係から時間外勤務手当等が抑えられたため、昨年度と比較して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自治体</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の推進や定員管理計画の策定による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行政改革の取り組みを通じて人件費の削減に努める。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136144</xdr:rowOff>
    </xdr:from>
    <xdr:to>
      <xdr:col>24</xdr:col>
      <xdr:colOff>25400</xdr:colOff>
      <xdr:row>39</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512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19558</xdr:rowOff>
    </xdr:from>
    <xdr:to>
      <xdr:col>19</xdr:col>
      <xdr:colOff>187325</xdr:colOff>
      <xdr:row>39</xdr:row>
      <xdr:rowOff>152146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70610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110998</xdr:rowOff>
    </xdr:from>
    <xdr:to>
      <xdr:col>15</xdr:col>
      <xdr:colOff>98425</xdr:colOff>
      <xdr:row>39</xdr:row>
      <xdr:rowOff>152146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975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136144</xdr:rowOff>
    </xdr:from>
    <xdr:to>
      <xdr:col>11</xdr:col>
      <xdr:colOff>9525</xdr:colOff>
      <xdr:row>39</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5124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85344</xdr:rowOff>
    </xdr:from>
    <xdr:to>
      <xdr:col>24</xdr:col>
      <xdr:colOff>76200</xdr:colOff>
      <xdr:row>39</xdr:row>
      <xdr:rowOff>15494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57421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140208</xdr:rowOff>
    </xdr:from>
    <xdr:to>
      <xdr:col>20</xdr:col>
      <xdr:colOff>38100</xdr:colOff>
      <xdr:row>39</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55135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101346</xdr:rowOff>
    </xdr:from>
    <xdr:to>
      <xdr:col>15</xdr:col>
      <xdr:colOff>149225</xdr:colOff>
      <xdr:row>40</xdr:row>
      <xdr:rowOff>31496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16273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60198</xdr:rowOff>
    </xdr:from>
    <xdr:to>
      <xdr:col>11</xdr:col>
      <xdr:colOff>60325</xdr:colOff>
      <xdr:row>39</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146575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85344</xdr:rowOff>
    </xdr:from>
    <xdr:to>
      <xdr:col>6</xdr:col>
      <xdr:colOff>171450</xdr:colOff>
      <xdr:row>39</xdr:row>
      <xdr:rowOff>15494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新たに供用開始となった公共施設の指定管理料の発生により前年度と比較して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今後も民間委託等により増額する見込みだが、既存事業等の見直しにより縮減に努める。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130810</xdr:rowOff>
    </xdr:from>
    <xdr:to>
      <xdr:col>82</xdr:col>
      <xdr:colOff>107950</xdr:colOff>
      <xdr:row>20</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3883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81280</xdr:rowOff>
    </xdr:from>
    <xdr:to>
      <xdr:col>78</xdr:col>
      <xdr:colOff>69850</xdr:colOff>
      <xdr:row>19</xdr:row>
      <xdr:rowOff>130810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673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81280</xdr:rowOff>
    </xdr:from>
    <xdr:to>
      <xdr:col>73</xdr:col>
      <xdr:colOff>180975</xdr:colOff>
      <xdr:row>18</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167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88900</xdr:rowOff>
    </xdr:from>
    <xdr:to>
      <xdr:col>69</xdr:col>
      <xdr:colOff>92075</xdr:colOff>
      <xdr:row>18</xdr:row>
      <xdr:rowOff>142240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75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0</xdr:rowOff>
    </xdr:from>
    <xdr:to>
      <xdr:col>82</xdr:col>
      <xdr:colOff>158750</xdr:colOff>
      <xdr:row>20</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143527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80010</xdr:rowOff>
    </xdr:from>
    <xdr:to>
      <xdr:col>78</xdr:col>
      <xdr:colOff>120650</xdr:colOff>
      <xdr:row>20</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3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166387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42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30480</xdr:rowOff>
    </xdr:from>
    <xdr:to>
      <xdr:col>74</xdr:col>
      <xdr:colOff>31750</xdr:colOff>
      <xdr:row>18</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116857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38100</xdr:rowOff>
    </xdr:from>
    <xdr:to>
      <xdr:col>69</xdr:col>
      <xdr:colOff>142875</xdr:colOff>
      <xdr:row>18</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91440</xdr:rowOff>
    </xdr:from>
    <xdr:to>
      <xdr:col>65</xdr:col>
      <xdr:colOff>53975</xdr:colOff>
      <xdr:row>19</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6367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類似団体平均と同水準となっており、前年度と比較して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ポイント増加してるが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、今後も同水準を保てるよう努める。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04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804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804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維持管理費においては横ばいとなっているが、市場事業における経常的な繰入金が増加したため</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津波被害を免れた現存施設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震災後新たに整備した公共施設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の補修等が見込まれるため、施設毎に補修年次計画を作成し計画的な管理に努める。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26307</xdr:rowOff>
    </xdr:from>
    <xdr:to>
      <xdr:col>82</xdr:col>
      <xdr:colOff>107950</xdr:colOff>
      <xdr:row>53</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1131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26307</xdr:rowOff>
    </xdr:from>
    <xdr:to>
      <xdr:col>78</xdr:col>
      <xdr:colOff>69850</xdr:colOff>
      <xdr:row>57</xdr:row>
      <xdr:rowOff>146050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113157"/>
          <a:ext cx="889000" cy="80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76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58965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766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51707</xdr:rowOff>
    </xdr:from>
    <xdr:to>
      <xdr:col>82</xdr:col>
      <xdr:colOff>158750</xdr:colOff>
      <xdr:row>53</xdr:row>
      <xdr:rowOff>153307</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68234</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146957</xdr:rowOff>
    </xdr:from>
    <xdr:to>
      <xdr:col>78</xdr:col>
      <xdr:colOff>120650</xdr:colOff>
      <xdr:row>53</xdr:row>
      <xdr:rowOff>77107</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87284</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8831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赤字会計となった公営企業へ補助金交付等の財政支援を行ったことにより、昨年度と比較して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今後も上水道事業等の企業会計への赤字補てんが生じる見込みであるが、既存補助金の見直し等により同水準を維持できるよう努める。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120142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36320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19558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37</xdr:row>
      <xdr:rowOff>10414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2854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131572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285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85869</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25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出島架橋建設事業及び万石浦漁港整備事業に係る起債借入に伴い、毎年元金償還額が増加している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類似団体平均を下回っているものの、今後も新たな起債の借入を予定しているため、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交付税参入額と支払い利息のシミュレーションを行い、財政的メリットのある起債借入にとどめ、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引き続き水準を抑えられるよう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161290</xdr:rowOff>
    </xdr:from>
    <xdr:to>
      <xdr:col>24</xdr:col>
      <xdr:colOff>25400</xdr:colOff>
      <xdr:row>75</xdr:row>
      <xdr:rowOff>24130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28485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161290</xdr:rowOff>
    </xdr:from>
    <xdr:to>
      <xdr:col>19</xdr:col>
      <xdr:colOff>187325</xdr:colOff>
      <xdr:row>75</xdr:row>
      <xdr:rowOff>62230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28485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100330</xdr:rowOff>
    </xdr:from>
    <xdr:to>
      <xdr:col>15</xdr:col>
      <xdr:colOff>98425</xdr:colOff>
      <xdr:row>75</xdr:row>
      <xdr:rowOff>62230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278763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46990</xdr:rowOff>
    </xdr:from>
    <xdr:to>
      <xdr:col>11</xdr:col>
      <xdr:colOff>9525</xdr:colOff>
      <xdr:row>74</xdr:row>
      <xdr:rowOff>100330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27342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161307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110490</xdr:rowOff>
    </xdr:from>
    <xdr:to>
      <xdr:col>20</xdr:col>
      <xdr:colOff>38100</xdr:colOff>
      <xdr:row>75</xdr:row>
      <xdr:rowOff>40640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50817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56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49530</xdr:rowOff>
    </xdr:from>
    <xdr:to>
      <xdr:col>11</xdr:col>
      <xdr:colOff>60325</xdr:colOff>
      <xdr:row>74</xdr:row>
      <xdr:rowOff>151130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161307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167640</xdr:rowOff>
    </xdr:from>
    <xdr:to>
      <xdr:col>6</xdr:col>
      <xdr:colOff>171450</xdr:colOff>
      <xdr:row>74</xdr:row>
      <xdr:rowOff>97790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107967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類似団体平均を上回っている状況である。上昇の要因としては、本町の経常一般財源の主となる原子力発電所の固定資産税（償却資産分）が年々減少傾向であることが考えられ、今後も類似団体平均を上回る状況は続くものと思わ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97282</xdr:rowOff>
    </xdr:from>
    <xdr:to>
      <xdr:col>82</xdr:col>
      <xdr:colOff>107950</xdr:colOff>
      <xdr:row>75</xdr:row>
      <xdr:rowOff>165863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56032"/>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76</xdr:row>
      <xdr:rowOff>92711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956032"/>
          <a:ext cx="889000" cy="16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xdr:rowOff>
    </xdr:from>
    <xdr:to>
      <xdr:col>73</xdr:col>
      <xdr:colOff>180975</xdr:colOff>
      <xdr:row>76</xdr:row>
      <xdr:rowOff>92711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3604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152146</xdr:rowOff>
    </xdr:from>
    <xdr:to>
      <xdr:col>69</xdr:col>
      <xdr:colOff>92075</xdr:colOff>
      <xdr:row>76</xdr:row>
      <xdr:rowOff>5842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01089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115062</xdr:rowOff>
    </xdr:from>
    <xdr:to>
      <xdr:col>82</xdr:col>
      <xdr:colOff>158750</xdr:colOff>
      <xdr:row>76</xdr:row>
      <xdr:rowOff>45213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87140</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46482</xdr:rowOff>
    </xdr:from>
    <xdr:to>
      <xdr:col>78</xdr:col>
      <xdr:colOff>120650</xdr:colOff>
      <xdr:row>75</xdr:row>
      <xdr:rowOff>148081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132859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91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41911</xdr:rowOff>
    </xdr:from>
    <xdr:to>
      <xdr:col>74</xdr:col>
      <xdr:colOff>31750</xdr:colOff>
      <xdr:row>76</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126492</xdr:rowOff>
    </xdr:from>
    <xdr:to>
      <xdr:col>69</xdr:col>
      <xdr:colOff>142875</xdr:colOff>
      <xdr:row>76</xdr:row>
      <xdr:rowOff>56642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41419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7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宮城県女川町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105702</xdr:rowOff>
    </xdr:from>
    <xdr:to>
      <xdr:col>29</xdr:col>
      <xdr:colOff>127000</xdr:colOff>
      <xdr:row>13</xdr:row>
      <xdr:rowOff>124120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82177"/>
          <a:ext cx="647700" cy="18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49092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11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124120</xdr:rowOff>
    </xdr:from>
    <xdr:to>
      <xdr:col>26</xdr:col>
      <xdr:colOff>50800</xdr:colOff>
      <xdr:row>13</xdr:row>
      <xdr:rowOff>157267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00595"/>
          <a:ext cx="698500" cy="33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33936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157267</xdr:rowOff>
    </xdr:from>
    <xdr:to>
      <xdr:col>22</xdr:col>
      <xdr:colOff>114300</xdr:colOff>
      <xdr:row>14</xdr:row>
      <xdr:rowOff>28999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33742"/>
          <a:ext cx="698500" cy="43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28999</xdr:rowOff>
    </xdr:from>
    <xdr:to>
      <xdr:col>18</xdr:col>
      <xdr:colOff>177800</xdr:colOff>
      <xdr:row>14</xdr:row>
      <xdr:rowOff>43157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76924"/>
          <a:ext cx="698500" cy="14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110266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137728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7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54902</xdr:rowOff>
    </xdr:from>
    <xdr:to>
      <xdr:col>29</xdr:col>
      <xdr:colOff>177800</xdr:colOff>
      <xdr:row>13</xdr:row>
      <xdr:rowOff>156502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31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71429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7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73320</xdr:rowOff>
    </xdr:from>
    <xdr:to>
      <xdr:col>26</xdr:col>
      <xdr:colOff>101600</xdr:colOff>
      <xdr:row>14</xdr:row>
      <xdr:rowOff>3470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49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13647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18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106467</xdr:rowOff>
    </xdr:from>
    <xdr:to>
      <xdr:col>22</xdr:col>
      <xdr:colOff>165100</xdr:colOff>
      <xdr:row>14</xdr:row>
      <xdr:rowOff>36617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82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46794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5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149649</xdr:rowOff>
    </xdr:from>
    <xdr:to>
      <xdr:col>19</xdr:col>
      <xdr:colOff>38100</xdr:colOff>
      <xdr:row>14</xdr:row>
      <xdr:rowOff>79799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26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89976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163807</xdr:rowOff>
    </xdr:from>
    <xdr:to>
      <xdr:col>15</xdr:col>
      <xdr:colOff>101600</xdr:colOff>
      <xdr:row>14</xdr:row>
      <xdr:rowOff>93957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40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104134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0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321028</xdr:rowOff>
    </xdr:from>
    <xdr:to>
      <xdr:col>29</xdr:col>
      <xdr:colOff>127000</xdr:colOff>
      <xdr:row>36</xdr:row>
      <xdr:rowOff>866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31378"/>
          <a:ext cx="647700" cy="22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269456</xdr:rowOff>
    </xdr:from>
    <xdr:to>
      <xdr:col>26</xdr:col>
      <xdr:colOff>50800</xdr:colOff>
      <xdr:row>36</xdr:row>
      <xdr:rowOff>866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79806"/>
          <a:ext cx="698500" cy="74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269456</xdr:rowOff>
    </xdr:from>
    <xdr:to>
      <xdr:col>22</xdr:col>
      <xdr:colOff>114300</xdr:colOff>
      <xdr:row>36</xdr:row>
      <xdr:rowOff>84069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79806"/>
          <a:ext cx="698500" cy="157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84069</xdr:rowOff>
    </xdr:from>
    <xdr:to>
      <xdr:col>18</xdr:col>
      <xdr:colOff>177800</xdr:colOff>
      <xdr:row>36</xdr:row>
      <xdr:rowOff>104369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37319"/>
          <a:ext cx="698500" cy="20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270228</xdr:rowOff>
    </xdr:from>
    <xdr:to>
      <xdr:col>29</xdr:col>
      <xdr:colOff>177800</xdr:colOff>
      <xdr:row>36</xdr:row>
      <xdr:rowOff>28928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80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242305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5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292966</xdr:rowOff>
    </xdr:from>
    <xdr:to>
      <xdr:col>26</xdr:col>
      <xdr:colOff>101600</xdr:colOff>
      <xdr:row>36</xdr:row>
      <xdr:rowOff>51666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03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36443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89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218656</xdr:rowOff>
    </xdr:from>
    <xdr:to>
      <xdr:col>22</xdr:col>
      <xdr:colOff>165100</xdr:colOff>
      <xdr:row>35</xdr:row>
      <xdr:rowOff>320256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29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330433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9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33269</xdr:rowOff>
    </xdr:from>
    <xdr:to>
      <xdr:col>19</xdr:col>
      <xdr:colOff>38100</xdr:colOff>
      <xdr:row>36</xdr:row>
      <xdr:rowOff>134869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86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119646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7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53569</xdr:rowOff>
    </xdr:from>
    <xdr:to>
      <xdr:col>15</xdr:col>
      <xdr:colOff>101600</xdr:colOff>
      <xdr:row>36</xdr:row>
      <xdr:rowOff>155169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0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139946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9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5,918
5,661
65.35
14,521,121
13,428,564
135,763
3,758,742
8,181,257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136902</xdr:rowOff>
    </xdr:from>
    <xdr:to>
      <xdr:col>24</xdr:col>
      <xdr:colOff>63500</xdr:colOff>
      <xdr:row>32</xdr:row>
      <xdr:rowOff>139417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623302"/>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92206</xdr:rowOff>
    </xdr:from>
    <xdr:to>
      <xdr:col>19</xdr:col>
      <xdr:colOff>177800</xdr:colOff>
      <xdr:row>32</xdr:row>
      <xdr:rowOff>136902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578606"/>
          <a:ext cx="889000" cy="4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4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92206</xdr:rowOff>
    </xdr:from>
    <xdr:to>
      <xdr:col>15</xdr:col>
      <xdr:colOff>50800</xdr:colOff>
      <xdr:row>33</xdr:row>
      <xdr:rowOff>63494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578606"/>
          <a:ext cx="889000" cy="14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63494</xdr:rowOff>
    </xdr:from>
    <xdr:to>
      <xdr:col>10</xdr:col>
      <xdr:colOff>114300</xdr:colOff>
      <xdr:row>34</xdr:row>
      <xdr:rowOff>113704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721344"/>
          <a:ext cx="889000" cy="22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64566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45583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88617</xdr:rowOff>
    </xdr:from>
    <xdr:to>
      <xdr:col>24</xdr:col>
      <xdr:colOff>114300</xdr:colOff>
      <xdr:row>33</xdr:row>
      <xdr:rowOff>18767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57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111494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42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86102</xdr:rowOff>
    </xdr:from>
    <xdr:to>
      <xdr:col>20</xdr:col>
      <xdr:colOff>38100</xdr:colOff>
      <xdr:row>33</xdr:row>
      <xdr:rowOff>16252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57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32779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34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41406</xdr:rowOff>
    </xdr:from>
    <xdr:to>
      <xdr:col>15</xdr:col>
      <xdr:colOff>101600</xdr:colOff>
      <xdr:row>32</xdr:row>
      <xdr:rowOff>143006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52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159533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30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12694</xdr:rowOff>
    </xdr:from>
    <xdr:to>
      <xdr:col>10</xdr:col>
      <xdr:colOff>165100</xdr:colOff>
      <xdr:row>33</xdr:row>
      <xdr:rowOff>114294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7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130821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44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62904</xdr:rowOff>
    </xdr:from>
    <xdr:to>
      <xdr:col>6</xdr:col>
      <xdr:colOff>38100</xdr:colOff>
      <xdr:row>34</xdr:row>
      <xdr:rowOff>164504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9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9581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66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118423</xdr:rowOff>
    </xdr:from>
    <xdr:to>
      <xdr:col>24</xdr:col>
      <xdr:colOff>63500</xdr:colOff>
      <xdr:row>57</xdr:row>
      <xdr:rowOff>135242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891073"/>
          <a:ext cx="838200" cy="1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102015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874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122883</xdr:rowOff>
    </xdr:from>
    <xdr:to>
      <xdr:col>19</xdr:col>
      <xdr:colOff>177800</xdr:colOff>
      <xdr:row>57</xdr:row>
      <xdr:rowOff>135242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895533"/>
          <a:ext cx="889000" cy="1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49964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9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36866</xdr:rowOff>
    </xdr:from>
    <xdr:to>
      <xdr:col>15</xdr:col>
      <xdr:colOff>50800</xdr:colOff>
      <xdr:row>57</xdr:row>
      <xdr:rowOff>122883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809516"/>
          <a:ext cx="889000" cy="8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36866</xdr:rowOff>
    </xdr:from>
    <xdr:to>
      <xdr:col>10</xdr:col>
      <xdr:colOff>114300</xdr:colOff>
      <xdr:row>57</xdr:row>
      <xdr:rowOff>51040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809516"/>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67623</xdr:rowOff>
    </xdr:from>
    <xdr:to>
      <xdr:col>24</xdr:col>
      <xdr:colOff>114300</xdr:colOff>
      <xdr:row>57</xdr:row>
      <xdr:rowOff>169223</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90500</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9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84442</xdr:rowOff>
    </xdr:from>
    <xdr:to>
      <xdr:col>20</xdr:col>
      <xdr:colOff>38100</xdr:colOff>
      <xdr:row>58</xdr:row>
      <xdr:rowOff>14592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8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31119</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63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72083</xdr:rowOff>
    </xdr:from>
    <xdr:to>
      <xdr:col>15</xdr:col>
      <xdr:colOff>101600</xdr:colOff>
      <xdr:row>58</xdr:row>
      <xdr:rowOff>2233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4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18760</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61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157516</xdr:rowOff>
    </xdr:from>
    <xdr:to>
      <xdr:col>10</xdr:col>
      <xdr:colOff>165100</xdr:colOff>
      <xdr:row>57</xdr:row>
      <xdr:rowOff>87666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75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104193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53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240</xdr:rowOff>
    </xdr:from>
    <xdr:to>
      <xdr:col>6</xdr:col>
      <xdr:colOff>38100</xdr:colOff>
      <xdr:row>57</xdr:row>
      <xdr:rowOff>101840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77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118367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54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84093</xdr:rowOff>
    </xdr:from>
    <xdr:to>
      <xdr:col>24</xdr:col>
      <xdr:colOff>63500</xdr:colOff>
      <xdr:row>75</xdr:row>
      <xdr:rowOff>95866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2942843"/>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0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130213</xdr:rowOff>
    </xdr:from>
    <xdr:to>
      <xdr:col>19</xdr:col>
      <xdr:colOff>177800</xdr:colOff>
      <xdr:row>75</xdr:row>
      <xdr:rowOff>95866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2817513"/>
          <a:ext cx="889000" cy="13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85425</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328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130213</xdr:rowOff>
    </xdr:from>
    <xdr:to>
      <xdr:col>15</xdr:col>
      <xdr:colOff>50800</xdr:colOff>
      <xdr:row>75</xdr:row>
      <xdr:rowOff>56394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2817513"/>
          <a:ext cx="889000" cy="9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77043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32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56394</xdr:rowOff>
    </xdr:from>
    <xdr:to>
      <xdr:col>10</xdr:col>
      <xdr:colOff>114300</xdr:colOff>
      <xdr:row>75</xdr:row>
      <xdr:rowOff>139033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2915144"/>
          <a:ext cx="889000" cy="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146442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3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71690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33293</xdr:rowOff>
    </xdr:from>
    <xdr:to>
      <xdr:col>24</xdr:col>
      <xdr:colOff>114300</xdr:colOff>
      <xdr:row>75</xdr:row>
      <xdr:rowOff>134893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8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56170</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74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45066</xdr:rowOff>
    </xdr:from>
    <xdr:to>
      <xdr:col>20</xdr:col>
      <xdr:colOff>38100</xdr:colOff>
      <xdr:row>75</xdr:row>
      <xdr:rowOff>146667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9038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163193</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67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79413</xdr:rowOff>
    </xdr:from>
    <xdr:to>
      <xdr:col>15</xdr:col>
      <xdr:colOff>101600</xdr:colOff>
      <xdr:row>75</xdr:row>
      <xdr:rowOff>9563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76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26090</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54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5594</xdr:rowOff>
    </xdr:from>
    <xdr:to>
      <xdr:col>10</xdr:col>
      <xdr:colOff>165100</xdr:colOff>
      <xdr:row>75</xdr:row>
      <xdr:rowOff>107194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8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123721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6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88233</xdr:rowOff>
    </xdr:from>
    <xdr:to>
      <xdr:col>6</xdr:col>
      <xdr:colOff>38100</xdr:colOff>
      <xdr:row>76</xdr:row>
      <xdr:rowOff>18383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94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34910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72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143652</xdr:rowOff>
    </xdr:from>
    <xdr:to>
      <xdr:col>24</xdr:col>
      <xdr:colOff>63500</xdr:colOff>
      <xdr:row>97</xdr:row>
      <xdr:rowOff>77107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02852"/>
          <a:ext cx="838200" cy="10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95275</xdr:rowOff>
    </xdr:from>
    <xdr:to>
      <xdr:col>19</xdr:col>
      <xdr:colOff>177800</xdr:colOff>
      <xdr:row>97</xdr:row>
      <xdr:rowOff>77107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54475"/>
          <a:ext cx="889000" cy="15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95275</xdr:rowOff>
    </xdr:from>
    <xdr:to>
      <xdr:col>15</xdr:col>
      <xdr:colOff>50800</xdr:colOff>
      <xdr:row>98</xdr:row>
      <xdr:rowOff>53377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54475"/>
          <a:ext cx="889000" cy="30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53377</xdr:rowOff>
    </xdr:from>
    <xdr:to>
      <xdr:col>10</xdr:col>
      <xdr:colOff>114300</xdr:colOff>
      <xdr:row>98</xdr:row>
      <xdr:rowOff>54378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55477"/>
          <a:ext cx="889000" cy="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92852</xdr:rowOff>
    </xdr:from>
    <xdr:to>
      <xdr:col>24</xdr:col>
      <xdr:colOff>114300</xdr:colOff>
      <xdr:row>97</xdr:row>
      <xdr:rowOff>23002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5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71279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3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26307</xdr:rowOff>
    </xdr:from>
    <xdr:to>
      <xdr:col>20</xdr:col>
      <xdr:colOff>38100</xdr:colOff>
      <xdr:row>97</xdr:row>
      <xdr:rowOff>127907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119034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4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44475</xdr:rowOff>
    </xdr:from>
    <xdr:to>
      <xdr:col>15</xdr:col>
      <xdr:colOff>101600</xdr:colOff>
      <xdr:row>96</xdr:row>
      <xdr:rowOff>146075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137202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9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2577</xdr:rowOff>
    </xdr:from>
    <xdr:to>
      <xdr:col>10</xdr:col>
      <xdr:colOff>165100</xdr:colOff>
      <xdr:row>98</xdr:row>
      <xdr:rowOff>104177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0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95304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9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3578</xdr:rowOff>
    </xdr:from>
    <xdr:to>
      <xdr:col>6</xdr:col>
      <xdr:colOff>38100</xdr:colOff>
      <xdr:row>98</xdr:row>
      <xdr:rowOff>105178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0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96305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9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118802</xdr:rowOff>
    </xdr:from>
    <xdr:to>
      <xdr:col>54</xdr:col>
      <xdr:colOff>189865</xdr:colOff>
      <xdr:row>38</xdr:row>
      <xdr:rowOff>109003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6119552"/>
          <a:ext cx="1270" cy="50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112830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2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109003</xdr:rowOff>
    </xdr:from>
    <xdr:to>
      <xdr:col>55</xdr:col>
      <xdr:colOff>88900</xdr:colOff>
      <xdr:row>38</xdr:row>
      <xdr:rowOff>109003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2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65479</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89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118802</xdr:rowOff>
    </xdr:from>
    <xdr:to>
      <xdr:col>55</xdr:col>
      <xdr:colOff>88900</xdr:colOff>
      <xdr:row>35</xdr:row>
      <xdr:rowOff>118802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11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13854</xdr:rowOff>
    </xdr:from>
    <xdr:to>
      <xdr:col>55</xdr:col>
      <xdr:colOff>0</xdr:colOff>
      <xdr:row>36</xdr:row>
      <xdr:rowOff>72665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186054"/>
          <a:ext cx="838200" cy="5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38843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82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60416</xdr:rowOff>
    </xdr:from>
    <xdr:to>
      <xdr:col>55</xdr:col>
      <xdr:colOff>50800</xdr:colOff>
      <xdr:row>37</xdr:row>
      <xdr:rowOff>162016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0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149435</xdr:rowOff>
    </xdr:from>
    <xdr:to>
      <xdr:col>50</xdr:col>
      <xdr:colOff>114300</xdr:colOff>
      <xdr:row>36</xdr:row>
      <xdr:rowOff>72665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5978735"/>
          <a:ext cx="889000" cy="26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64941</xdr:rowOff>
    </xdr:from>
    <xdr:to>
      <xdr:col>50</xdr:col>
      <xdr:colOff>165100</xdr:colOff>
      <xdr:row>37</xdr:row>
      <xdr:rowOff>166541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157668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0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60995</xdr:rowOff>
    </xdr:from>
    <xdr:to>
      <xdr:col>45</xdr:col>
      <xdr:colOff>177800</xdr:colOff>
      <xdr:row>34</xdr:row>
      <xdr:rowOff>149435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204495"/>
          <a:ext cx="889000" cy="77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83705</xdr:rowOff>
    </xdr:from>
    <xdr:to>
      <xdr:col>46</xdr:col>
      <xdr:colOff>38100</xdr:colOff>
      <xdr:row>38</xdr:row>
      <xdr:rowOff>13855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2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4982</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2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60995</xdr:rowOff>
    </xdr:from>
    <xdr:to>
      <xdr:col>41</xdr:col>
      <xdr:colOff>50800</xdr:colOff>
      <xdr:row>35</xdr:row>
      <xdr:rowOff>53906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204495"/>
          <a:ext cx="889000" cy="85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58210</xdr:rowOff>
    </xdr:from>
    <xdr:to>
      <xdr:col>41</xdr:col>
      <xdr:colOff>101600</xdr:colOff>
      <xdr:row>36</xdr:row>
      <xdr:rowOff>159810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150937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32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145162</xdr:rowOff>
    </xdr:from>
    <xdr:to>
      <xdr:col>36</xdr:col>
      <xdr:colOff>165100</xdr:colOff>
      <xdr:row>38</xdr:row>
      <xdr:rowOff>75312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66439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58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134504</xdr:rowOff>
    </xdr:from>
    <xdr:to>
      <xdr:col>55</xdr:col>
      <xdr:colOff>50800</xdr:colOff>
      <xdr:row>36</xdr:row>
      <xdr:rowOff>64654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49431</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5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21865</xdr:rowOff>
    </xdr:from>
    <xdr:to>
      <xdr:col>50</xdr:col>
      <xdr:colOff>165100</xdr:colOff>
      <xdr:row>36</xdr:row>
      <xdr:rowOff>123465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9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139992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6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98635</xdr:rowOff>
    </xdr:from>
    <xdr:to>
      <xdr:col>46</xdr:col>
      <xdr:colOff>38100</xdr:colOff>
      <xdr:row>35</xdr:row>
      <xdr:rowOff>28785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9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45312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70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10195</xdr:rowOff>
    </xdr:from>
    <xdr:to>
      <xdr:col>41</xdr:col>
      <xdr:colOff>101600</xdr:colOff>
      <xdr:row>30</xdr:row>
      <xdr:rowOff>111795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15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128322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492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3106</xdr:rowOff>
    </xdr:from>
    <xdr:to>
      <xdr:col>36</xdr:col>
      <xdr:colOff>165100</xdr:colOff>
      <xdr:row>35</xdr:row>
      <xdr:rowOff>104706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0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121233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77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46074</xdr:rowOff>
    </xdr:from>
    <xdr:to>
      <xdr:col>54</xdr:col>
      <xdr:colOff>189865</xdr:colOff>
      <xdr:row>58</xdr:row>
      <xdr:rowOff>128312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9647274"/>
          <a:ext cx="1270" cy="42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135844</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7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128312</xdr:rowOff>
    </xdr:from>
    <xdr:to>
      <xdr:col>55</xdr:col>
      <xdr:colOff>88900</xdr:colOff>
      <xdr:row>58</xdr:row>
      <xdr:rowOff>128312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7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164201</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942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46074</xdr:rowOff>
    </xdr:from>
    <xdr:to>
      <xdr:col>55</xdr:col>
      <xdr:colOff>88900</xdr:colOff>
      <xdr:row>56</xdr:row>
      <xdr:rowOff>46074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64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46074</xdr:rowOff>
    </xdr:from>
    <xdr:to>
      <xdr:col>55</xdr:col>
      <xdr:colOff>0</xdr:colOff>
      <xdr:row>56</xdr:row>
      <xdr:rowOff>82643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647274"/>
          <a:ext cx="838200" cy="3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8843</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52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30416</xdr:rowOff>
    </xdr:from>
    <xdr:to>
      <xdr:col>55</xdr:col>
      <xdr:colOff>50800</xdr:colOff>
      <xdr:row>58</xdr:row>
      <xdr:rowOff>132016</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82643</xdr:rowOff>
    </xdr:from>
    <xdr:to>
      <xdr:col>50</xdr:col>
      <xdr:colOff>114300</xdr:colOff>
      <xdr:row>56</xdr:row>
      <xdr:rowOff>150298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683843"/>
          <a:ext cx="889000" cy="6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37857</xdr:rowOff>
    </xdr:from>
    <xdr:to>
      <xdr:col>50</xdr:col>
      <xdr:colOff>165100</xdr:colOff>
      <xdr:row>58</xdr:row>
      <xdr:rowOff>139457</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130584</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7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99323</xdr:rowOff>
    </xdr:from>
    <xdr:to>
      <xdr:col>45</xdr:col>
      <xdr:colOff>177800</xdr:colOff>
      <xdr:row>56</xdr:row>
      <xdr:rowOff>150298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8671823"/>
          <a:ext cx="889000" cy="107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33097</xdr:rowOff>
    </xdr:from>
    <xdr:to>
      <xdr:col>46</xdr:col>
      <xdr:colOff>38100</xdr:colOff>
      <xdr:row>58</xdr:row>
      <xdr:rowOff>134697</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7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125824</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69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99323</xdr:rowOff>
    </xdr:from>
    <xdr:to>
      <xdr:col>41</xdr:col>
      <xdr:colOff>50800</xdr:colOff>
      <xdr:row>52</xdr:row>
      <xdr:rowOff>69310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8671823"/>
          <a:ext cx="889000" cy="31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31053</xdr:rowOff>
    </xdr:from>
    <xdr:to>
      <xdr:col>41</xdr:col>
      <xdr:colOff>101600</xdr:colOff>
      <xdr:row>58</xdr:row>
      <xdr:rowOff>132653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123780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6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31173</xdr:rowOff>
    </xdr:from>
    <xdr:to>
      <xdr:col>36</xdr:col>
      <xdr:colOff>165100</xdr:colOff>
      <xdr:row>58</xdr:row>
      <xdr:rowOff>132773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123900</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6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166724</xdr:rowOff>
    </xdr:from>
    <xdr:to>
      <xdr:col>55</xdr:col>
      <xdr:colOff>50800</xdr:colOff>
      <xdr:row>56</xdr:row>
      <xdr:rowOff>96874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59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119751</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54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31843</xdr:rowOff>
    </xdr:from>
    <xdr:to>
      <xdr:col>50</xdr:col>
      <xdr:colOff>165100</xdr:colOff>
      <xdr:row>56</xdr:row>
      <xdr:rowOff>133443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63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149970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40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99498</xdr:rowOff>
    </xdr:from>
    <xdr:to>
      <xdr:col>46</xdr:col>
      <xdr:colOff>38100</xdr:colOff>
      <xdr:row>57</xdr:row>
      <xdr:rowOff>29648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46175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47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48523</xdr:rowOff>
    </xdr:from>
    <xdr:to>
      <xdr:col>41</xdr:col>
      <xdr:colOff>101600</xdr:colOff>
      <xdr:row>50</xdr:row>
      <xdr:rowOff>150123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862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48</xdr:row>
      <xdr:rowOff>166650</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16205" y="8396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18510</xdr:rowOff>
    </xdr:from>
    <xdr:to>
      <xdr:col>36</xdr:col>
      <xdr:colOff>165100</xdr:colOff>
      <xdr:row>52</xdr:row>
      <xdr:rowOff>120110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893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50</xdr:row>
      <xdr:rowOff>136637</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27205" y="8709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66339</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582189"/>
          <a:ext cx="1270" cy="1006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56044</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600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13016</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35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66339</xdr:rowOff>
    </xdr:from>
    <xdr:to>
      <xdr:col>55</xdr:col>
      <xdr:colOff>88900</xdr:colOff>
      <xdr:row>73</xdr:row>
      <xdr:rowOff>66339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58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66339</xdr:rowOff>
    </xdr:from>
    <xdr:to>
      <xdr:col>55</xdr:col>
      <xdr:colOff>0</xdr:colOff>
      <xdr:row>76</xdr:row>
      <xdr:rowOff>164871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2582189"/>
          <a:ext cx="838200" cy="61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100494</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473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122067</xdr:rowOff>
    </xdr:from>
    <xdr:to>
      <xdr:col>55</xdr:col>
      <xdr:colOff>50800</xdr:colOff>
      <xdr:row>79</xdr:row>
      <xdr:rowOff>52217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9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35973</xdr:rowOff>
    </xdr:from>
    <xdr:to>
      <xdr:col>50</xdr:col>
      <xdr:colOff>114300</xdr:colOff>
      <xdr:row>76</xdr:row>
      <xdr:rowOff>164871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2894723"/>
          <a:ext cx="889000" cy="30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128963</xdr:rowOff>
    </xdr:from>
    <xdr:to>
      <xdr:col>50</xdr:col>
      <xdr:colOff>165100</xdr:colOff>
      <xdr:row>79</xdr:row>
      <xdr:rowOff>59113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5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50240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5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27039</xdr:rowOff>
    </xdr:from>
    <xdr:to>
      <xdr:col>45</xdr:col>
      <xdr:colOff>177800</xdr:colOff>
      <xdr:row>75</xdr:row>
      <xdr:rowOff>35973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2199989"/>
          <a:ext cx="889000" cy="69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130268</xdr:rowOff>
    </xdr:from>
    <xdr:to>
      <xdr:col>46</xdr:col>
      <xdr:colOff>38100</xdr:colOff>
      <xdr:row>79</xdr:row>
      <xdr:rowOff>60418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50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51545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59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27039</xdr:rowOff>
    </xdr:from>
    <xdr:to>
      <xdr:col>41</xdr:col>
      <xdr:colOff>50800</xdr:colOff>
      <xdr:row>74</xdr:row>
      <xdr:rowOff>48740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2199989"/>
          <a:ext cx="889000" cy="53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119557</xdr:rowOff>
    </xdr:from>
    <xdr:to>
      <xdr:col>41</xdr:col>
      <xdr:colOff>101600</xdr:colOff>
      <xdr:row>79</xdr:row>
      <xdr:rowOff>49707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40834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8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113770</xdr:rowOff>
    </xdr:from>
    <xdr:to>
      <xdr:col>36</xdr:col>
      <xdr:colOff>165100</xdr:colOff>
      <xdr:row>79</xdr:row>
      <xdr:rowOff>43920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35047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57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15539</xdr:rowOff>
    </xdr:from>
    <xdr:to>
      <xdr:col>55</xdr:col>
      <xdr:colOff>50800</xdr:colOff>
      <xdr:row>73</xdr:row>
      <xdr:rowOff>117139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53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140016</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48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114071</xdr:rowOff>
    </xdr:from>
    <xdr:to>
      <xdr:col>50</xdr:col>
      <xdr:colOff>165100</xdr:colOff>
      <xdr:row>77</xdr:row>
      <xdr:rowOff>44221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1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60747</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291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156623</xdr:rowOff>
    </xdr:from>
    <xdr:to>
      <xdr:col>46</xdr:col>
      <xdr:colOff>38100</xdr:colOff>
      <xdr:row>75</xdr:row>
      <xdr:rowOff>86773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84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103300</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261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147689</xdr:rowOff>
    </xdr:from>
    <xdr:to>
      <xdr:col>41</xdr:col>
      <xdr:colOff>101600</xdr:colOff>
      <xdr:row>71</xdr:row>
      <xdr:rowOff>77839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1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69</xdr:row>
      <xdr:rowOff>94366</xdr:rowOff>
    </xdr:from>
    <xdr:ext cx="69018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16205" y="119244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169390</xdr:rowOff>
    </xdr:from>
    <xdr:to>
      <xdr:col>36</xdr:col>
      <xdr:colOff>165100</xdr:colOff>
      <xdr:row>74</xdr:row>
      <xdr:rowOff>99540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68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116067</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246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97</xdr:row>
      <xdr:rowOff>46455</xdr:rowOff>
    </xdr:from>
    <xdr:to>
      <xdr:col>54</xdr:col>
      <xdr:colOff>189865</xdr:colOff>
      <xdr:row>99</xdr:row>
      <xdr:rowOff>87674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6677105"/>
          <a:ext cx="1270" cy="38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91501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87674</xdr:rowOff>
    </xdr:from>
    <xdr:to>
      <xdr:col>55</xdr:col>
      <xdr:colOff>88900</xdr:colOff>
      <xdr:row>99</xdr:row>
      <xdr:rowOff>87674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6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164582</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645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46455</xdr:rowOff>
    </xdr:from>
    <xdr:to>
      <xdr:col>55</xdr:col>
      <xdr:colOff>88900</xdr:colOff>
      <xdr:row>97</xdr:row>
      <xdr:rowOff>46455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67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153050</xdr:rowOff>
    </xdr:from>
    <xdr:to>
      <xdr:col>55</xdr:col>
      <xdr:colOff>0</xdr:colOff>
      <xdr:row>98</xdr:row>
      <xdr:rowOff>106423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83700"/>
          <a:ext cx="838200" cy="12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110487</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912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132060</xdr:rowOff>
    </xdr:from>
    <xdr:to>
      <xdr:col>55</xdr:col>
      <xdr:colOff>50800</xdr:colOff>
      <xdr:row>99</xdr:row>
      <xdr:rowOff>62210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93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153050</xdr:rowOff>
    </xdr:from>
    <xdr:to>
      <xdr:col>50</xdr:col>
      <xdr:colOff>114300</xdr:colOff>
      <xdr:row>98</xdr:row>
      <xdr:rowOff>95143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83700"/>
          <a:ext cx="889000" cy="11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142041</xdr:rowOff>
    </xdr:from>
    <xdr:to>
      <xdr:col>50</xdr:col>
      <xdr:colOff>165100</xdr:colOff>
      <xdr:row>99</xdr:row>
      <xdr:rowOff>72191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94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63318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703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112892</xdr:rowOff>
    </xdr:from>
    <xdr:to>
      <xdr:col>45</xdr:col>
      <xdr:colOff>177800</xdr:colOff>
      <xdr:row>98</xdr:row>
      <xdr:rowOff>95143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5886292"/>
          <a:ext cx="889000" cy="101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133890</xdr:rowOff>
    </xdr:from>
    <xdr:to>
      <xdr:col>46</xdr:col>
      <xdr:colOff>38100</xdr:colOff>
      <xdr:row>99</xdr:row>
      <xdr:rowOff>64040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55167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702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29342</xdr:rowOff>
    </xdr:from>
    <xdr:to>
      <xdr:col>41</xdr:col>
      <xdr:colOff>50800</xdr:colOff>
      <xdr:row>92</xdr:row>
      <xdr:rowOff>112892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5459842"/>
          <a:ext cx="889000" cy="42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142568</xdr:rowOff>
    </xdr:from>
    <xdr:to>
      <xdr:col>41</xdr:col>
      <xdr:colOff>101600</xdr:colOff>
      <xdr:row>99</xdr:row>
      <xdr:rowOff>72718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9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63845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70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142030</xdr:rowOff>
    </xdr:from>
    <xdr:to>
      <xdr:col>36</xdr:col>
      <xdr:colOff>165100</xdr:colOff>
      <xdr:row>99</xdr:row>
      <xdr:rowOff>72180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63307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703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55623</xdr:rowOff>
    </xdr:from>
    <xdr:to>
      <xdr:col>55</xdr:col>
      <xdr:colOff>50800</xdr:colOff>
      <xdr:row>98</xdr:row>
      <xdr:rowOff>157223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78500</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0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102250</xdr:rowOff>
    </xdr:from>
    <xdr:to>
      <xdr:col>50</xdr:col>
      <xdr:colOff>165100</xdr:colOff>
      <xdr:row>98</xdr:row>
      <xdr:rowOff>32400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48927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0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44343</xdr:rowOff>
    </xdr:from>
    <xdr:to>
      <xdr:col>46</xdr:col>
      <xdr:colOff>38100</xdr:colOff>
      <xdr:row>98</xdr:row>
      <xdr:rowOff>145943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162470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62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62092</xdr:rowOff>
    </xdr:from>
    <xdr:to>
      <xdr:col>41</xdr:col>
      <xdr:colOff>101600</xdr:colOff>
      <xdr:row>92</xdr:row>
      <xdr:rowOff>163692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583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91</xdr:row>
      <xdr:rowOff>8769</xdr:rowOff>
    </xdr:from>
    <xdr:ext cx="69018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16205" y="156107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149992</xdr:rowOff>
    </xdr:from>
    <xdr:to>
      <xdr:col>36</xdr:col>
      <xdr:colOff>165100</xdr:colOff>
      <xdr:row>90</xdr:row>
      <xdr:rowOff>80142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54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88</xdr:row>
      <xdr:rowOff>96669</xdr:rowOff>
    </xdr:from>
    <xdr:ext cx="69018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27205" y="15184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50538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536938"/>
          <a:ext cx="1269" cy="1194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168665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31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50538</xdr:rowOff>
    </xdr:from>
    <xdr:to>
      <xdr:col>86</xdr:col>
      <xdr:colOff>25400</xdr:colOff>
      <xdr:row>32</xdr:row>
      <xdr:rowOff>50538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5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146756</xdr:rowOff>
    </xdr:from>
    <xdr:to>
      <xdr:col>85</xdr:col>
      <xdr:colOff>127000</xdr:colOff>
      <xdr:row>37</xdr:row>
      <xdr:rowOff>40598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147506"/>
          <a:ext cx="838200" cy="23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84917</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00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106490</xdr:rowOff>
    </xdr:from>
    <xdr:to>
      <xdr:col>85</xdr:col>
      <xdr:colOff>177800</xdr:colOff>
      <xdr:row>39</xdr:row>
      <xdr:rowOff>36640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2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29721</xdr:rowOff>
    </xdr:from>
    <xdr:to>
      <xdr:col>81</xdr:col>
      <xdr:colOff>50800</xdr:colOff>
      <xdr:row>35</xdr:row>
      <xdr:rowOff>146756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5687571"/>
          <a:ext cx="889000" cy="45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111634</xdr:rowOff>
    </xdr:from>
    <xdr:to>
      <xdr:col>81</xdr:col>
      <xdr:colOff>101600</xdr:colOff>
      <xdr:row>39</xdr:row>
      <xdr:rowOff>41784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32911</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7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105795</xdr:rowOff>
    </xdr:from>
    <xdr:to>
      <xdr:col>76</xdr:col>
      <xdr:colOff>114300</xdr:colOff>
      <xdr:row>33</xdr:row>
      <xdr:rowOff>29721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5249295"/>
          <a:ext cx="889000" cy="43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123350</xdr:rowOff>
    </xdr:from>
    <xdr:to>
      <xdr:col>76</xdr:col>
      <xdr:colOff>165100</xdr:colOff>
      <xdr:row>39</xdr:row>
      <xdr:rowOff>53500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44627</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73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105795</xdr:rowOff>
    </xdr:from>
    <xdr:to>
      <xdr:col>71</xdr:col>
      <xdr:colOff>177800</xdr:colOff>
      <xdr:row>33</xdr:row>
      <xdr:rowOff>120357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5249295"/>
          <a:ext cx="889000" cy="52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125693</xdr:rowOff>
    </xdr:from>
    <xdr:to>
      <xdr:col>72</xdr:col>
      <xdr:colOff>38100</xdr:colOff>
      <xdr:row>39</xdr:row>
      <xdr:rowOff>55843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46970</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73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131721</xdr:rowOff>
    </xdr:from>
    <xdr:to>
      <xdr:col>67</xdr:col>
      <xdr:colOff>101600</xdr:colOff>
      <xdr:row>39</xdr:row>
      <xdr:rowOff>61871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52998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7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161248</xdr:rowOff>
    </xdr:from>
    <xdr:to>
      <xdr:col>85</xdr:col>
      <xdr:colOff>177800</xdr:colOff>
      <xdr:row>37</xdr:row>
      <xdr:rowOff>91398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3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12675</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18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95956</xdr:rowOff>
    </xdr:from>
    <xdr:to>
      <xdr:col>81</xdr:col>
      <xdr:colOff>101600</xdr:colOff>
      <xdr:row>36</xdr:row>
      <xdr:rowOff>26106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09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42633</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181795" y="587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150371</xdr:rowOff>
    </xdr:from>
    <xdr:to>
      <xdr:col>76</xdr:col>
      <xdr:colOff>165100</xdr:colOff>
      <xdr:row>33</xdr:row>
      <xdr:rowOff>80521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56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97048</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292795" y="54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54995</xdr:rowOff>
    </xdr:from>
    <xdr:to>
      <xdr:col>72</xdr:col>
      <xdr:colOff>38100</xdr:colOff>
      <xdr:row>30</xdr:row>
      <xdr:rowOff>156595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19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1672</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03795" y="497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69557</xdr:rowOff>
    </xdr:from>
    <xdr:to>
      <xdr:col>67</xdr:col>
      <xdr:colOff>101600</xdr:colOff>
      <xdr:row>33</xdr:row>
      <xdr:rowOff>171157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72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16234</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14795" y="550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1946</xdr:rowOff>
    </xdr:from>
    <xdr:to>
      <xdr:col>85</xdr:col>
      <xdr:colOff>127000</xdr:colOff>
      <xdr:row>76</xdr:row>
      <xdr:rowOff>47881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032146"/>
          <a:ext cx="838200" cy="4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47881</xdr:rowOff>
    </xdr:from>
    <xdr:to>
      <xdr:col>81</xdr:col>
      <xdr:colOff>50800</xdr:colOff>
      <xdr:row>76</xdr:row>
      <xdr:rowOff>85508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078081"/>
          <a:ext cx="889000" cy="3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85508</xdr:rowOff>
    </xdr:from>
    <xdr:to>
      <xdr:col>76</xdr:col>
      <xdr:colOff>114300</xdr:colOff>
      <xdr:row>77</xdr:row>
      <xdr:rowOff>31421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115708"/>
          <a:ext cx="889000" cy="11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31421</xdr:rowOff>
    </xdr:from>
    <xdr:to>
      <xdr:col>71</xdr:col>
      <xdr:colOff>177800</xdr:colOff>
      <xdr:row>77</xdr:row>
      <xdr:rowOff>85032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33071"/>
          <a:ext cx="889000" cy="5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122596</xdr:rowOff>
    </xdr:from>
    <xdr:to>
      <xdr:col>85</xdr:col>
      <xdr:colOff>177800</xdr:colOff>
      <xdr:row>76</xdr:row>
      <xdr:rowOff>52746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145473</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83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168531</xdr:rowOff>
    </xdr:from>
    <xdr:to>
      <xdr:col>81</xdr:col>
      <xdr:colOff>101600</xdr:colOff>
      <xdr:row>76</xdr:row>
      <xdr:rowOff>98681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115208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80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34708</xdr:rowOff>
    </xdr:from>
    <xdr:to>
      <xdr:col>76</xdr:col>
      <xdr:colOff>165100</xdr:colOff>
      <xdr:row>76</xdr:row>
      <xdr:rowOff>136308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6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152835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8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152071</xdr:rowOff>
    </xdr:from>
    <xdr:to>
      <xdr:col>72</xdr:col>
      <xdr:colOff>38100</xdr:colOff>
      <xdr:row>77</xdr:row>
      <xdr:rowOff>82221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73348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7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34232</xdr:rowOff>
    </xdr:from>
    <xdr:to>
      <xdr:col>67</xdr:col>
      <xdr:colOff>101600</xdr:colOff>
      <xdr:row>77</xdr:row>
      <xdr:rowOff>135832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126959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2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14605</xdr:rowOff>
    </xdr:from>
    <xdr:to>
      <xdr:col>85</xdr:col>
      <xdr:colOff>126364</xdr:colOff>
      <xdr:row>99</xdr:row>
      <xdr:rowOff>41242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88005"/>
          <a:ext cx="1269" cy="122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45069</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1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41242</xdr:rowOff>
    </xdr:from>
    <xdr:to>
      <xdr:col>86</xdr:col>
      <xdr:colOff>25400</xdr:colOff>
      <xdr:row>99</xdr:row>
      <xdr:rowOff>41242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4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132732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6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14605</xdr:rowOff>
    </xdr:from>
    <xdr:to>
      <xdr:col>86</xdr:col>
      <xdr:colOff>25400</xdr:colOff>
      <xdr:row>92</xdr:row>
      <xdr:rowOff>14605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8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125013</xdr:rowOff>
    </xdr:from>
    <xdr:to>
      <xdr:col>85</xdr:col>
      <xdr:colOff>127000</xdr:colOff>
      <xdr:row>97</xdr:row>
      <xdr:rowOff>155614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55663"/>
          <a:ext cx="838200" cy="3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61563</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63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83136</xdr:rowOff>
    </xdr:from>
    <xdr:to>
      <xdr:col>85</xdr:col>
      <xdr:colOff>177800</xdr:colOff>
      <xdr:row>99</xdr:row>
      <xdr:rowOff>13286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8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107781</xdr:rowOff>
    </xdr:from>
    <xdr:to>
      <xdr:col>81</xdr:col>
      <xdr:colOff>50800</xdr:colOff>
      <xdr:row>97</xdr:row>
      <xdr:rowOff>125013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38431"/>
          <a:ext cx="889000" cy="1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86748</xdr:rowOff>
    </xdr:from>
    <xdr:to>
      <xdr:col>81</xdr:col>
      <xdr:colOff>101600</xdr:colOff>
      <xdr:row>99</xdr:row>
      <xdr:rowOff>16898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8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8025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98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107781</xdr:rowOff>
    </xdr:from>
    <xdr:to>
      <xdr:col>76</xdr:col>
      <xdr:colOff>114300</xdr:colOff>
      <xdr:row>97</xdr:row>
      <xdr:rowOff>140382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38431"/>
          <a:ext cx="889000" cy="3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70633</xdr:rowOff>
    </xdr:from>
    <xdr:to>
      <xdr:col>76</xdr:col>
      <xdr:colOff>165100</xdr:colOff>
      <xdr:row>99</xdr:row>
      <xdr:rowOff>783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163360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96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51966</xdr:rowOff>
    </xdr:from>
    <xdr:to>
      <xdr:col>71</xdr:col>
      <xdr:colOff>177800</xdr:colOff>
      <xdr:row>97</xdr:row>
      <xdr:rowOff>140382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5482466"/>
          <a:ext cx="889000" cy="128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106762</xdr:rowOff>
    </xdr:from>
    <xdr:to>
      <xdr:col>72</xdr:col>
      <xdr:colOff>38100</xdr:colOff>
      <xdr:row>99</xdr:row>
      <xdr:rowOff>36912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0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28039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126158</xdr:rowOff>
    </xdr:from>
    <xdr:to>
      <xdr:col>67</xdr:col>
      <xdr:colOff>101600</xdr:colOff>
      <xdr:row>99</xdr:row>
      <xdr:rowOff>56308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47435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2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104814</xdr:rowOff>
    </xdr:from>
    <xdr:to>
      <xdr:col>85</xdr:col>
      <xdr:colOff>177800</xdr:colOff>
      <xdr:row>98</xdr:row>
      <xdr:rowOff>34964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3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127691</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8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74213</xdr:rowOff>
    </xdr:from>
    <xdr:to>
      <xdr:col>81</xdr:col>
      <xdr:colOff>101600</xdr:colOff>
      <xdr:row>98</xdr:row>
      <xdr:rowOff>4363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20890</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48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56981</xdr:rowOff>
    </xdr:from>
    <xdr:to>
      <xdr:col>76</xdr:col>
      <xdr:colOff>165100</xdr:colOff>
      <xdr:row>97</xdr:row>
      <xdr:rowOff>158581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68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3658</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46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89582</xdr:rowOff>
    </xdr:from>
    <xdr:to>
      <xdr:col>72</xdr:col>
      <xdr:colOff>38100</xdr:colOff>
      <xdr:row>98</xdr:row>
      <xdr:rowOff>19732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2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36259</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49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1166</xdr:rowOff>
    </xdr:from>
    <xdr:to>
      <xdr:col>67</xdr:col>
      <xdr:colOff>101600</xdr:colOff>
      <xdr:row>90</xdr:row>
      <xdr:rowOff>102766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543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88</xdr:row>
      <xdr:rowOff>119293</xdr:rowOff>
    </xdr:from>
    <xdr:ext cx="69018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469205" y="152068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137985</xdr:rowOff>
    </xdr:from>
    <xdr:to>
      <xdr:col>116</xdr:col>
      <xdr:colOff>63500</xdr:colOff>
      <xdr:row>38</xdr:row>
      <xdr:rowOff>138123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53085"/>
          <a:ext cx="8382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138123</xdr:rowOff>
    </xdr:from>
    <xdr:to>
      <xdr:col>111</xdr:col>
      <xdr:colOff>177800</xdr:colOff>
      <xdr:row>38</xdr:row>
      <xdr:rowOff>138260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5322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138260</xdr:rowOff>
    </xdr:from>
    <xdr:to>
      <xdr:col>107</xdr:col>
      <xdr:colOff>50800</xdr:colOff>
      <xdr:row>38</xdr:row>
      <xdr:rowOff>138374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53360"/>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138374</xdr:rowOff>
    </xdr:from>
    <xdr:to>
      <xdr:col>102</xdr:col>
      <xdr:colOff>114300</xdr:colOff>
      <xdr:row>38</xdr:row>
      <xdr:rowOff>138511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5347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87185</xdr:rowOff>
    </xdr:from>
    <xdr:to>
      <xdr:col>116</xdr:col>
      <xdr:colOff>114300</xdr:colOff>
      <xdr:row>39</xdr:row>
      <xdr:rowOff>17335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2112</xdr:rowOff>
    </xdr:from>
    <xdr:ext cx="313932"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87323</xdr:rowOff>
    </xdr:from>
    <xdr:to>
      <xdr:col>112</xdr:col>
      <xdr:colOff>38100</xdr:colOff>
      <xdr:row>39</xdr:row>
      <xdr:rowOff>17473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8600</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66333" y="669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87460</xdr:rowOff>
    </xdr:from>
    <xdr:to>
      <xdr:col>107</xdr:col>
      <xdr:colOff>101600</xdr:colOff>
      <xdr:row>39</xdr:row>
      <xdr:rowOff>17610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8737</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77333" y="6695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87574</xdr:rowOff>
    </xdr:from>
    <xdr:to>
      <xdr:col>102</xdr:col>
      <xdr:colOff>165100</xdr:colOff>
      <xdr:row>39</xdr:row>
      <xdr:rowOff>17724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8851</xdr:rowOff>
    </xdr:from>
    <xdr:ext cx="313932"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88333" y="6695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87711</xdr:rowOff>
    </xdr:from>
    <xdr:to>
      <xdr:col>98</xdr:col>
      <xdr:colOff>38100</xdr:colOff>
      <xdr:row>39</xdr:row>
      <xdr:rowOff>17861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8988</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99333" y="6695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163703</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9764903"/>
          <a:ext cx="1269" cy="31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9728</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252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110380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95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163703</xdr:rowOff>
    </xdr:from>
    <xdr:to>
      <xdr:col>116</xdr:col>
      <xdr:colOff>152400</xdr:colOff>
      <xdr:row>56</xdr:row>
      <xdr:rowOff>163703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9764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163703</xdr:rowOff>
    </xdr:from>
    <xdr:to>
      <xdr:col>116</xdr:col>
      <xdr:colOff>63500</xdr:colOff>
      <xdr:row>57</xdr:row>
      <xdr:rowOff>110270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764903"/>
          <a:ext cx="838200" cy="11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54178</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98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75751</xdr:rowOff>
    </xdr:from>
    <xdr:to>
      <xdr:col>116</xdr:col>
      <xdr:colOff>114300</xdr:colOff>
      <xdr:row>59</xdr:row>
      <xdr:rowOff>5901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1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111715</xdr:rowOff>
    </xdr:from>
    <xdr:to>
      <xdr:col>111</xdr:col>
      <xdr:colOff>177800</xdr:colOff>
      <xdr:row>57</xdr:row>
      <xdr:rowOff>110270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712915"/>
          <a:ext cx="889000" cy="17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75810</xdr:rowOff>
    </xdr:from>
    <xdr:to>
      <xdr:col>112</xdr:col>
      <xdr:colOff>38100</xdr:colOff>
      <xdr:row>59</xdr:row>
      <xdr:rowOff>5960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1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168537</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1011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130908</xdr:rowOff>
    </xdr:from>
    <xdr:to>
      <xdr:col>107</xdr:col>
      <xdr:colOff>50800</xdr:colOff>
      <xdr:row>56</xdr:row>
      <xdr:rowOff>111715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560658"/>
          <a:ext cx="889000" cy="15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75376</xdr:rowOff>
    </xdr:from>
    <xdr:to>
      <xdr:col>107</xdr:col>
      <xdr:colOff>101600</xdr:colOff>
      <xdr:row>59</xdr:row>
      <xdr:rowOff>5526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100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168103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1011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149146</xdr:rowOff>
    </xdr:from>
    <xdr:to>
      <xdr:col>102</xdr:col>
      <xdr:colOff>114300</xdr:colOff>
      <xdr:row>55</xdr:row>
      <xdr:rowOff>130908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8721646"/>
          <a:ext cx="889000" cy="83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74192</xdr:rowOff>
    </xdr:from>
    <xdr:to>
      <xdr:col>102</xdr:col>
      <xdr:colOff>165100</xdr:colOff>
      <xdr:row>59</xdr:row>
      <xdr:rowOff>4342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1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166919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11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76542</xdr:rowOff>
    </xdr:from>
    <xdr:to>
      <xdr:col>98</xdr:col>
      <xdr:colOff>38100</xdr:colOff>
      <xdr:row>59</xdr:row>
      <xdr:rowOff>6692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169269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1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112903</xdr:rowOff>
    </xdr:from>
    <xdr:to>
      <xdr:col>116</xdr:col>
      <xdr:colOff>114300</xdr:colOff>
      <xdr:row>57</xdr:row>
      <xdr:rowOff>43053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1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65930</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59470</xdr:rowOff>
    </xdr:from>
    <xdr:to>
      <xdr:col>112</xdr:col>
      <xdr:colOff>38100</xdr:colOff>
      <xdr:row>57</xdr:row>
      <xdr:rowOff>161070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3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6147</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60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60915</xdr:rowOff>
    </xdr:from>
    <xdr:to>
      <xdr:col>107</xdr:col>
      <xdr:colOff>101600</xdr:colOff>
      <xdr:row>56</xdr:row>
      <xdr:rowOff>162515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66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7592</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943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80108</xdr:rowOff>
    </xdr:from>
    <xdr:to>
      <xdr:col>102</xdr:col>
      <xdr:colOff>165100</xdr:colOff>
      <xdr:row>56</xdr:row>
      <xdr:rowOff>10258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50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54</xdr:row>
      <xdr:rowOff>26785</xdr:rowOff>
    </xdr:from>
    <xdr:ext cx="59901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45795" y="928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98346</xdr:rowOff>
    </xdr:from>
    <xdr:to>
      <xdr:col>98</xdr:col>
      <xdr:colOff>38100</xdr:colOff>
      <xdr:row>51</xdr:row>
      <xdr:rowOff>28496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86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49</xdr:row>
      <xdr:rowOff>45023</xdr:rowOff>
    </xdr:from>
    <xdr:ext cx="59901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56795" y="844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111387</xdr:rowOff>
    </xdr:from>
    <xdr:to>
      <xdr:col>116</xdr:col>
      <xdr:colOff>63500</xdr:colOff>
      <xdr:row>78</xdr:row>
      <xdr:rowOff>58373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3313037"/>
          <a:ext cx="838200" cy="11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56217</xdr:rowOff>
    </xdr:from>
    <xdr:to>
      <xdr:col>111</xdr:col>
      <xdr:colOff>177800</xdr:colOff>
      <xdr:row>77</xdr:row>
      <xdr:rowOff>111387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3086417"/>
          <a:ext cx="889000" cy="22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130415</xdr:rowOff>
    </xdr:from>
    <xdr:to>
      <xdr:col>107</xdr:col>
      <xdr:colOff>50800</xdr:colOff>
      <xdr:row>76</xdr:row>
      <xdr:rowOff>56217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2989165"/>
          <a:ext cx="889000" cy="9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74549</xdr:rowOff>
    </xdr:from>
    <xdr:to>
      <xdr:col>102</xdr:col>
      <xdr:colOff>114300</xdr:colOff>
      <xdr:row>75</xdr:row>
      <xdr:rowOff>130415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590399"/>
          <a:ext cx="889000" cy="39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43063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2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7573</xdr:rowOff>
    </xdr:from>
    <xdr:to>
      <xdr:col>116</xdr:col>
      <xdr:colOff>114300</xdr:colOff>
      <xdr:row>78</xdr:row>
      <xdr:rowOff>109173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38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157450</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35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60587</xdr:rowOff>
    </xdr:from>
    <xdr:to>
      <xdr:col>112</xdr:col>
      <xdr:colOff>38100</xdr:colOff>
      <xdr:row>77</xdr:row>
      <xdr:rowOff>162187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6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153314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5417</xdr:rowOff>
    </xdr:from>
    <xdr:to>
      <xdr:col>107</xdr:col>
      <xdr:colOff>101600</xdr:colOff>
      <xdr:row>76</xdr:row>
      <xdr:rowOff>107017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03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123544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81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79615</xdr:rowOff>
    </xdr:from>
    <xdr:to>
      <xdr:col>102</xdr:col>
      <xdr:colOff>165100</xdr:colOff>
      <xdr:row>76</xdr:row>
      <xdr:rowOff>9764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383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26292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71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23749</xdr:rowOff>
    </xdr:from>
    <xdr:to>
      <xdr:col>98</xdr:col>
      <xdr:colOff>38100</xdr:colOff>
      <xdr:row>73</xdr:row>
      <xdr:rowOff>125349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53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141876</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56795" y="12314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歳出決算総額における住民一人当たりのコストは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2,269,105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77,984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多くの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性質別歳出</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高い水準となっている。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住民一人当たりのコストのうち最も高い割合を示しているのが普通建設事業費の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954,781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円で、類似団体平均より高いコストとなっている。これは、出島架橋建設事業で事業費が増えているため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であり、今後は、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津波被害を免れた地区における公共施設の更新等が見込まれるため、同じような状況で推移するものと思われるが、いかに効果的な投資でコストを削減できるかについて徹底して努めていくこととしている。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5,918
5,661
65.35
14,521,121
13,428,564
135,763
3,758,742
8,181,257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106807</xdr:rowOff>
    </xdr:from>
    <xdr:to>
      <xdr:col>24</xdr:col>
      <xdr:colOff>63500</xdr:colOff>
      <xdr:row>31</xdr:row>
      <xdr:rowOff>108458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421757"/>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106807</xdr:rowOff>
    </xdr:from>
    <xdr:to>
      <xdr:col>19</xdr:col>
      <xdr:colOff>177800</xdr:colOff>
      <xdr:row>32</xdr:row>
      <xdr:rowOff>31496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21757"/>
          <a:ext cx="889000" cy="9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31496</xdr:rowOff>
    </xdr:from>
    <xdr:to>
      <xdr:col>15</xdr:col>
      <xdr:colOff>50800</xdr:colOff>
      <xdr:row>32</xdr:row>
      <xdr:rowOff>55499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17896"/>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55499</xdr:rowOff>
    </xdr:from>
    <xdr:to>
      <xdr:col>10</xdr:col>
      <xdr:colOff>114300</xdr:colOff>
      <xdr:row>32</xdr:row>
      <xdr:rowOff>104267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41899"/>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57658</xdr:rowOff>
    </xdr:from>
    <xdr:to>
      <xdr:col>24</xdr:col>
      <xdr:colOff>114300</xdr:colOff>
      <xdr:row>31</xdr:row>
      <xdr:rowOff>159258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7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10685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2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56007</xdr:rowOff>
    </xdr:from>
    <xdr:to>
      <xdr:col>20</xdr:col>
      <xdr:colOff>38100</xdr:colOff>
      <xdr:row>31</xdr:row>
      <xdr:rowOff>157607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7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2684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1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152146</xdr:rowOff>
    </xdr:from>
    <xdr:to>
      <xdr:col>15</xdr:col>
      <xdr:colOff>101600</xdr:colOff>
      <xdr:row>32</xdr:row>
      <xdr:rowOff>82296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98823</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2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4699</xdr:rowOff>
    </xdr:from>
    <xdr:to>
      <xdr:col>10</xdr:col>
      <xdr:colOff>165100</xdr:colOff>
      <xdr:row>32</xdr:row>
      <xdr:rowOff>106299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9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122826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2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53467</xdr:rowOff>
    </xdr:from>
    <xdr:to>
      <xdr:col>6</xdr:col>
      <xdr:colOff>38100</xdr:colOff>
      <xdr:row>32</xdr:row>
      <xdr:rowOff>155067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144</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31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75967</xdr:rowOff>
    </xdr:from>
    <xdr:to>
      <xdr:col>24</xdr:col>
      <xdr:colOff>63500</xdr:colOff>
      <xdr:row>57</xdr:row>
      <xdr:rowOff>83602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48617"/>
          <a:ext cx="8382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17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31683</xdr:rowOff>
    </xdr:from>
    <xdr:to>
      <xdr:col>19</xdr:col>
      <xdr:colOff>177800</xdr:colOff>
      <xdr:row>57</xdr:row>
      <xdr:rowOff>75967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04333"/>
          <a:ext cx="889000" cy="4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31683</xdr:rowOff>
    </xdr:from>
    <xdr:to>
      <xdr:col>15</xdr:col>
      <xdr:colOff>50800</xdr:colOff>
      <xdr:row>57</xdr:row>
      <xdr:rowOff>62978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04333"/>
          <a:ext cx="889000" cy="3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143197</xdr:rowOff>
    </xdr:from>
    <xdr:to>
      <xdr:col>10</xdr:col>
      <xdr:colOff>114300</xdr:colOff>
      <xdr:row>57</xdr:row>
      <xdr:rowOff>62978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401497"/>
          <a:ext cx="889000" cy="43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61638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122903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32802</xdr:rowOff>
    </xdr:from>
    <xdr:to>
      <xdr:col>24</xdr:col>
      <xdr:colOff>114300</xdr:colOff>
      <xdr:row>57</xdr:row>
      <xdr:rowOff>134402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0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55679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25167</xdr:rowOff>
    </xdr:from>
    <xdr:to>
      <xdr:col>20</xdr:col>
      <xdr:colOff>38100</xdr:colOff>
      <xdr:row>57</xdr:row>
      <xdr:rowOff>126767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9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143294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573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152333</xdr:rowOff>
    </xdr:from>
    <xdr:to>
      <xdr:col>15</xdr:col>
      <xdr:colOff>101600</xdr:colOff>
      <xdr:row>57</xdr:row>
      <xdr:rowOff>82483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5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99010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52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12178</xdr:rowOff>
    </xdr:from>
    <xdr:to>
      <xdr:col>10</xdr:col>
      <xdr:colOff>165100</xdr:colOff>
      <xdr:row>57</xdr:row>
      <xdr:rowOff>113778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8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130305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560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92397</xdr:rowOff>
    </xdr:from>
    <xdr:to>
      <xdr:col>6</xdr:col>
      <xdr:colOff>38100</xdr:colOff>
      <xdr:row>55</xdr:row>
      <xdr:rowOff>22547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5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39074</xdr:rowOff>
    </xdr:from>
    <xdr:ext cx="690189"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85205" y="9125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104787</xdr:rowOff>
    </xdr:from>
    <xdr:to>
      <xdr:col>24</xdr:col>
      <xdr:colOff>63500</xdr:colOff>
      <xdr:row>75</xdr:row>
      <xdr:rowOff>55581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792087"/>
          <a:ext cx="838200" cy="12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116400</xdr:rowOff>
    </xdr:from>
    <xdr:to>
      <xdr:col>19</xdr:col>
      <xdr:colOff>177800</xdr:colOff>
      <xdr:row>75</xdr:row>
      <xdr:rowOff>55581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803700"/>
          <a:ext cx="889000" cy="1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133665</xdr:rowOff>
    </xdr:from>
    <xdr:to>
      <xdr:col>15</xdr:col>
      <xdr:colOff>50800</xdr:colOff>
      <xdr:row>74</xdr:row>
      <xdr:rowOff>116400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2135165"/>
          <a:ext cx="889000" cy="66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133665</xdr:rowOff>
    </xdr:from>
    <xdr:to>
      <xdr:col>10</xdr:col>
      <xdr:colOff>114300</xdr:colOff>
      <xdr:row>73</xdr:row>
      <xdr:rowOff>6724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135165"/>
          <a:ext cx="889000" cy="38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48742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53987</xdr:rowOff>
    </xdr:from>
    <xdr:to>
      <xdr:col>24</xdr:col>
      <xdr:colOff>114300</xdr:colOff>
      <xdr:row>74</xdr:row>
      <xdr:rowOff>155587</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74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76864</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59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4781</xdr:rowOff>
    </xdr:from>
    <xdr:to>
      <xdr:col>20</xdr:col>
      <xdr:colOff>38100</xdr:colOff>
      <xdr:row>75</xdr:row>
      <xdr:rowOff>106381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86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122908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65600</xdr:rowOff>
    </xdr:from>
    <xdr:to>
      <xdr:col>15</xdr:col>
      <xdr:colOff>101600</xdr:colOff>
      <xdr:row>74</xdr:row>
      <xdr:rowOff>167200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7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12277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52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82865</xdr:rowOff>
    </xdr:from>
    <xdr:to>
      <xdr:col>10</xdr:col>
      <xdr:colOff>165100</xdr:colOff>
      <xdr:row>71</xdr:row>
      <xdr:rowOff>13015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0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29542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185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127374</xdr:rowOff>
    </xdr:from>
    <xdr:to>
      <xdr:col>6</xdr:col>
      <xdr:colOff>38100</xdr:colOff>
      <xdr:row>73</xdr:row>
      <xdr:rowOff>57524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4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74051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247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衛生費グラフ枠">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96</xdr:row>
      <xdr:rowOff>2346</xdr:rowOff>
    </xdr:from>
    <xdr:to>
      <xdr:col>24</xdr:col>
      <xdr:colOff>62865</xdr:colOff>
      <xdr:row>98</xdr:row>
      <xdr:rowOff>82164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flipV="1">
          <a:off x="4633595" y="16461546"/>
          <a:ext cx="1270" cy="42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85991</xdr:rowOff>
    </xdr:from>
    <xdr:ext cx="534377" cy="259045"/>
    <xdr:sp macro="" textlink="">
      <xdr:nvSpPr>
        <xdr:cNvPr id="221" name="衛生費最小値テキスト">
          <a:extLst>
            <a:ext uri="{FF2B5EF4-FFF2-40B4-BE49-F238E27FC236}">
              <a16:creationId xmlns:a16="http://schemas.microsoft.com/office/drawing/2014/main" id="{00000000-0008-0000-0700-0000DD000000}"/>
            </a:ext>
          </a:extLst>
        </xdr:cNvPr>
        <xdr:cNvSpPr txBox="1"/>
      </xdr:nvSpPr>
      <xdr:spPr>
        <a:xfrm>
          <a:off x="4686300" y="1688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82164</xdr:rowOff>
    </xdr:from>
    <xdr:to>
      <xdr:col>24</xdr:col>
      <xdr:colOff>152400</xdr:colOff>
      <xdr:row>98</xdr:row>
      <xdr:rowOff>82164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4546600" y="16884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120473</xdr:rowOff>
    </xdr:from>
    <xdr:ext cx="599010" cy="259045"/>
    <xdr:sp macro="" textlink="">
      <xdr:nvSpPr>
        <xdr:cNvPr id="223" name="衛生費最大値テキスト">
          <a:extLst>
            <a:ext uri="{FF2B5EF4-FFF2-40B4-BE49-F238E27FC236}">
              <a16:creationId xmlns:a16="http://schemas.microsoft.com/office/drawing/2014/main" id="{00000000-0008-0000-0700-0000DF000000}"/>
            </a:ext>
          </a:extLst>
        </xdr:cNvPr>
        <xdr:cNvSpPr txBox="1"/>
      </xdr:nvSpPr>
      <xdr:spPr>
        <a:xfrm>
          <a:off x="4686300" y="1623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96</xdr:row>
      <xdr:rowOff>2346</xdr:rowOff>
    </xdr:from>
    <xdr:to>
      <xdr:col>24</xdr:col>
      <xdr:colOff>152400</xdr:colOff>
      <xdr:row>96</xdr:row>
      <xdr:rowOff>2346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46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37531</xdr:rowOff>
    </xdr:from>
    <xdr:to>
      <xdr:col>24</xdr:col>
      <xdr:colOff>63500</xdr:colOff>
      <xdr:row>96</xdr:row>
      <xdr:rowOff>122247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3797300" y="16496731"/>
          <a:ext cx="838200" cy="8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63795</xdr:rowOff>
    </xdr:from>
    <xdr:ext cx="534377" cy="259045"/>
    <xdr:sp macro="" textlink="">
      <xdr:nvSpPr>
        <xdr:cNvPr id="226" name="衛生費平均値テキスト">
          <a:extLst>
            <a:ext uri="{FF2B5EF4-FFF2-40B4-BE49-F238E27FC236}">
              <a16:creationId xmlns:a16="http://schemas.microsoft.com/office/drawing/2014/main" id="{00000000-0008-0000-0700-0000E2000000}"/>
            </a:ext>
          </a:extLst>
        </xdr:cNvPr>
        <xdr:cNvSpPr txBox="1"/>
      </xdr:nvSpPr>
      <xdr:spPr>
        <a:xfrm>
          <a:off x="4686300" y="16694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85368</xdr:rowOff>
    </xdr:from>
    <xdr:to>
      <xdr:col>24</xdr:col>
      <xdr:colOff>114300</xdr:colOff>
      <xdr:row>98</xdr:row>
      <xdr:rowOff>15518</xdr:rowOff>
    </xdr:to>
    <xdr:sp macro="" textlink="">
      <xdr:nvSpPr>
        <xdr:cNvPr id="227" name="フローチャート: 判断 226">
          <a:extLst>
            <a:ext uri="{FF2B5EF4-FFF2-40B4-BE49-F238E27FC236}">
              <a16:creationId xmlns:a16="http://schemas.microsoft.com/office/drawing/2014/main" id="{00000000-0008-0000-0700-0000E3000000}"/>
            </a:ext>
          </a:extLst>
        </xdr:cNvPr>
        <xdr:cNvSpPr/>
      </xdr:nvSpPr>
      <xdr:spPr>
        <a:xfrm>
          <a:off x="4584700" y="167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58832</xdr:rowOff>
    </xdr:from>
    <xdr:to>
      <xdr:col>19</xdr:col>
      <xdr:colOff>177800</xdr:colOff>
      <xdr:row>96</xdr:row>
      <xdr:rowOff>122247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2908300" y="16518032"/>
          <a:ext cx="889000" cy="6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83313</xdr:rowOff>
    </xdr:from>
    <xdr:to>
      <xdr:col>20</xdr:col>
      <xdr:colOff>38100</xdr:colOff>
      <xdr:row>98</xdr:row>
      <xdr:rowOff>13463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3746500" y="1671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4590</xdr:rowOff>
    </xdr:from>
    <xdr:ext cx="534377"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3530111" y="1680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146487</xdr:rowOff>
    </xdr:from>
    <xdr:to>
      <xdr:col>15</xdr:col>
      <xdr:colOff>50800</xdr:colOff>
      <xdr:row>96</xdr:row>
      <xdr:rowOff>58832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019300" y="16434237"/>
          <a:ext cx="889000" cy="8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89511</xdr:rowOff>
    </xdr:from>
    <xdr:to>
      <xdr:col>15</xdr:col>
      <xdr:colOff>101600</xdr:colOff>
      <xdr:row>98</xdr:row>
      <xdr:rowOff>19661</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2857500" y="1672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10788</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641111" y="168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4469</xdr:rowOff>
    </xdr:from>
    <xdr:to>
      <xdr:col>10</xdr:col>
      <xdr:colOff>114300</xdr:colOff>
      <xdr:row>95</xdr:row>
      <xdr:rowOff>146487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1130300" y="15606419"/>
          <a:ext cx="889000" cy="82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102941</xdr:rowOff>
    </xdr:from>
    <xdr:to>
      <xdr:col>10</xdr:col>
      <xdr:colOff>165100</xdr:colOff>
      <xdr:row>98</xdr:row>
      <xdr:rowOff>33091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1968500" y="1673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24218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1752111" y="1682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112889</xdr:rowOff>
    </xdr:from>
    <xdr:to>
      <xdr:col>6</xdr:col>
      <xdr:colOff>38100</xdr:colOff>
      <xdr:row>98</xdr:row>
      <xdr:rowOff>43039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0795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34166</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863111" y="168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158181</xdr:rowOff>
    </xdr:from>
    <xdr:to>
      <xdr:col>24</xdr:col>
      <xdr:colOff>114300</xdr:colOff>
      <xdr:row>96</xdr:row>
      <xdr:rowOff>88331</xdr:rowOff>
    </xdr:to>
    <xdr:sp macro="" textlink="">
      <xdr:nvSpPr>
        <xdr:cNvPr id="244" name="楕円 243">
          <a:extLst>
            <a:ext uri="{FF2B5EF4-FFF2-40B4-BE49-F238E27FC236}">
              <a16:creationId xmlns:a16="http://schemas.microsoft.com/office/drawing/2014/main" id="{00000000-0008-0000-0700-0000F4000000}"/>
            </a:ext>
          </a:extLst>
        </xdr:cNvPr>
        <xdr:cNvSpPr/>
      </xdr:nvSpPr>
      <xdr:spPr>
        <a:xfrm>
          <a:off x="4584700" y="1644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76022</xdr:rowOff>
    </xdr:from>
    <xdr:ext cx="599010" cy="259045"/>
    <xdr:sp macro="" textlink="">
      <xdr:nvSpPr>
        <xdr:cNvPr id="245" name="衛生費該当値テキスト">
          <a:extLst>
            <a:ext uri="{FF2B5EF4-FFF2-40B4-BE49-F238E27FC236}">
              <a16:creationId xmlns:a16="http://schemas.microsoft.com/office/drawing/2014/main" id="{00000000-0008-0000-0700-0000F5000000}"/>
            </a:ext>
          </a:extLst>
        </xdr:cNvPr>
        <xdr:cNvSpPr txBox="1"/>
      </xdr:nvSpPr>
      <xdr:spPr>
        <a:xfrm>
          <a:off x="4686300" y="1636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71447</xdr:rowOff>
    </xdr:from>
    <xdr:to>
      <xdr:col>20</xdr:col>
      <xdr:colOff>38100</xdr:colOff>
      <xdr:row>97</xdr:row>
      <xdr:rowOff>1597</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3746500" y="1653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18124</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497795" y="1630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8032</xdr:rowOff>
    </xdr:from>
    <xdr:to>
      <xdr:col>15</xdr:col>
      <xdr:colOff>101600</xdr:colOff>
      <xdr:row>96</xdr:row>
      <xdr:rowOff>109632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2857500" y="1646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126159</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08795" y="1624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95687</xdr:rowOff>
    </xdr:from>
    <xdr:to>
      <xdr:col>10</xdr:col>
      <xdr:colOff>165100</xdr:colOff>
      <xdr:row>96</xdr:row>
      <xdr:rowOff>25837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1968500" y="1638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42364</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19795" y="1615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125119</xdr:rowOff>
    </xdr:from>
    <xdr:to>
      <xdr:col>6</xdr:col>
      <xdr:colOff>38100</xdr:colOff>
      <xdr:row>91</xdr:row>
      <xdr:rowOff>55269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079500" y="155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71796</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30795" y="1533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労働費グラフ枠">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6" name="労働費最小値テキスト">
          <a:extLst>
            <a:ext uri="{FF2B5EF4-FFF2-40B4-BE49-F238E27FC236}">
              <a16:creationId xmlns:a16="http://schemas.microsoft.com/office/drawing/2014/main" id="{00000000-0008-0000-0700-00001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78" name="労働費最大値テキスト">
          <a:extLst>
            <a:ext uri="{FF2B5EF4-FFF2-40B4-BE49-F238E27FC236}">
              <a16:creationId xmlns:a16="http://schemas.microsoft.com/office/drawing/2014/main" id="{00000000-0008-0000-0700-000016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1" name="労働費平均値テキスト">
          <a:extLst>
            <a:ext uri="{FF2B5EF4-FFF2-40B4-BE49-F238E27FC236}">
              <a16:creationId xmlns:a16="http://schemas.microsoft.com/office/drawing/2014/main" id="{00000000-0008-0000-0700-000019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2" name="フローチャート: 判断 281">
          <a:extLst>
            <a:ext uri="{FF2B5EF4-FFF2-40B4-BE49-F238E27FC236}">
              <a16:creationId xmlns:a16="http://schemas.microsoft.com/office/drawing/2014/main" id="{00000000-0008-0000-0700-00001A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129642</xdr:rowOff>
    </xdr:from>
    <xdr:to>
      <xdr:col>50</xdr:col>
      <xdr:colOff>114300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8750300" y="6644742"/>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80721</xdr:rowOff>
    </xdr:from>
    <xdr:to>
      <xdr:col>45</xdr:col>
      <xdr:colOff>177800</xdr:colOff>
      <xdr:row>38</xdr:row>
      <xdr:rowOff>129642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7861300" y="6595821"/>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85751</xdr:rowOff>
    </xdr:from>
    <xdr:to>
      <xdr:col>41</xdr:col>
      <xdr:colOff>50800</xdr:colOff>
      <xdr:row>38</xdr:row>
      <xdr:rowOff>80721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972300" y="6429401"/>
          <a:ext cx="889000" cy="16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299" name="楕円 298">
          <a:extLst>
            <a:ext uri="{FF2B5EF4-FFF2-40B4-BE49-F238E27FC236}">
              <a16:creationId xmlns:a16="http://schemas.microsoft.com/office/drawing/2014/main" id="{00000000-0008-0000-0700-00002B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0" name="労働費該当値テキスト">
          <a:extLst>
            <a:ext uri="{FF2B5EF4-FFF2-40B4-BE49-F238E27FC236}">
              <a16:creationId xmlns:a16="http://schemas.microsoft.com/office/drawing/2014/main" id="{00000000-0008-0000-0700-00002C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78842</xdr:rowOff>
    </xdr:from>
    <xdr:to>
      <xdr:col>46</xdr:col>
      <xdr:colOff>38100</xdr:colOff>
      <xdr:row>39</xdr:row>
      <xdr:rowOff>8992</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8699500" y="65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119</xdr:rowOff>
    </xdr:from>
    <xdr:ext cx="313932"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93333" y="66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29921</xdr:rowOff>
    </xdr:from>
    <xdr:to>
      <xdr:col>41</xdr:col>
      <xdr:colOff>101600</xdr:colOff>
      <xdr:row>38</xdr:row>
      <xdr:rowOff>131521</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7810500" y="654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122648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37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34951</xdr:rowOff>
    </xdr:from>
    <xdr:to>
      <xdr:col>36</xdr:col>
      <xdr:colOff>165100</xdr:colOff>
      <xdr:row>37</xdr:row>
      <xdr:rowOff>136551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6921500" y="637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153078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7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8" name="直線コネクタ 317">
          <a:extLst>
            <a:ext uri="{FF2B5EF4-FFF2-40B4-BE49-F238E27FC236}">
              <a16:creationId xmlns:a16="http://schemas.microsoft.com/office/drawing/2014/main" id="{00000000-0008-0000-0700-00003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農林水産業費グラフ枠">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57</xdr:row>
      <xdr:rowOff>170955</xdr:rowOff>
    </xdr:from>
    <xdr:to>
      <xdr:col>54</xdr:col>
      <xdr:colOff>189865</xdr:colOff>
      <xdr:row>59</xdr:row>
      <xdr:rowOff>36954</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flipV="1">
          <a:off x="10475595" y="9943605"/>
          <a:ext cx="1270" cy="208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40781</xdr:rowOff>
    </xdr:from>
    <xdr:ext cx="469744" cy="259045"/>
    <xdr:sp macro="" textlink="">
      <xdr:nvSpPr>
        <xdr:cNvPr id="333" name="農林水産業費最小値テキスト">
          <a:extLst>
            <a:ext uri="{FF2B5EF4-FFF2-40B4-BE49-F238E27FC236}">
              <a16:creationId xmlns:a16="http://schemas.microsoft.com/office/drawing/2014/main" id="{00000000-0008-0000-0700-00004D010000}"/>
            </a:ext>
          </a:extLst>
        </xdr:cNvPr>
        <xdr:cNvSpPr txBox="1"/>
      </xdr:nvSpPr>
      <xdr:spPr>
        <a:xfrm>
          <a:off x="10528300" y="1015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36954</xdr:rowOff>
    </xdr:from>
    <xdr:to>
      <xdr:col>55</xdr:col>
      <xdr:colOff>88900</xdr:colOff>
      <xdr:row>59</xdr:row>
      <xdr:rowOff>36954</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10388600" y="1015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117632</xdr:rowOff>
    </xdr:from>
    <xdr:ext cx="599010" cy="259045"/>
    <xdr:sp macro="" textlink="">
      <xdr:nvSpPr>
        <xdr:cNvPr id="335" name="農林水産業費最大値テキスト">
          <a:extLst>
            <a:ext uri="{FF2B5EF4-FFF2-40B4-BE49-F238E27FC236}">
              <a16:creationId xmlns:a16="http://schemas.microsoft.com/office/drawing/2014/main" id="{00000000-0008-0000-0700-00004F010000}"/>
            </a:ext>
          </a:extLst>
        </xdr:cNvPr>
        <xdr:cNvSpPr txBox="1"/>
      </xdr:nvSpPr>
      <xdr:spPr>
        <a:xfrm>
          <a:off x="10528300" y="971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57</xdr:row>
      <xdr:rowOff>170955</xdr:rowOff>
    </xdr:from>
    <xdr:to>
      <xdr:col>55</xdr:col>
      <xdr:colOff>88900</xdr:colOff>
      <xdr:row>57</xdr:row>
      <xdr:rowOff>170955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43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58634</xdr:rowOff>
    </xdr:from>
    <xdr:to>
      <xdr:col>55</xdr:col>
      <xdr:colOff>0</xdr:colOff>
      <xdr:row>58</xdr:row>
      <xdr:rowOff>34812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9639300" y="9659834"/>
          <a:ext cx="838200" cy="31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71933</xdr:rowOff>
    </xdr:from>
    <xdr:ext cx="534377" cy="259045"/>
    <xdr:sp macro="" textlink="">
      <xdr:nvSpPr>
        <xdr:cNvPr id="338" name="農林水産業費平均値テキスト">
          <a:extLst>
            <a:ext uri="{FF2B5EF4-FFF2-40B4-BE49-F238E27FC236}">
              <a16:creationId xmlns:a16="http://schemas.microsoft.com/office/drawing/2014/main" id="{00000000-0008-0000-0700-000052010000}"/>
            </a:ext>
          </a:extLst>
        </xdr:cNvPr>
        <xdr:cNvSpPr txBox="1"/>
      </xdr:nvSpPr>
      <xdr:spPr>
        <a:xfrm>
          <a:off x="10528300" y="10016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93506</xdr:rowOff>
    </xdr:from>
    <xdr:to>
      <xdr:col>55</xdr:col>
      <xdr:colOff>50800</xdr:colOff>
      <xdr:row>59</xdr:row>
      <xdr:rowOff>23656</xdr:rowOff>
    </xdr:to>
    <xdr:sp macro="" textlink="">
      <xdr:nvSpPr>
        <xdr:cNvPr id="339" name="フローチャート: 判断 338">
          <a:extLst>
            <a:ext uri="{FF2B5EF4-FFF2-40B4-BE49-F238E27FC236}">
              <a16:creationId xmlns:a16="http://schemas.microsoft.com/office/drawing/2014/main" id="{00000000-0008-0000-0700-000053010000}"/>
            </a:ext>
          </a:extLst>
        </xdr:cNvPr>
        <xdr:cNvSpPr/>
      </xdr:nvSpPr>
      <xdr:spPr>
        <a:xfrm>
          <a:off x="10426700" y="100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58634</xdr:rowOff>
    </xdr:from>
    <xdr:to>
      <xdr:col>50</xdr:col>
      <xdr:colOff>114300</xdr:colOff>
      <xdr:row>57</xdr:row>
      <xdr:rowOff>167901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8750300" y="9659834"/>
          <a:ext cx="889000" cy="28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91166</xdr:rowOff>
    </xdr:from>
    <xdr:to>
      <xdr:col>50</xdr:col>
      <xdr:colOff>165100</xdr:colOff>
      <xdr:row>59</xdr:row>
      <xdr:rowOff>21316</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9588500" y="100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12443</xdr:rowOff>
    </xdr:from>
    <xdr:ext cx="534377"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9372111" y="1012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16521</xdr:rowOff>
    </xdr:from>
    <xdr:to>
      <xdr:col>45</xdr:col>
      <xdr:colOff>177800</xdr:colOff>
      <xdr:row>57</xdr:row>
      <xdr:rowOff>167901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7861300" y="8760471"/>
          <a:ext cx="889000" cy="118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91586</xdr:rowOff>
    </xdr:from>
    <xdr:to>
      <xdr:col>46</xdr:col>
      <xdr:colOff>38100</xdr:colOff>
      <xdr:row>59</xdr:row>
      <xdr:rowOff>21736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8699500" y="100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12863</xdr:rowOff>
    </xdr:from>
    <xdr:ext cx="534377"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8483111" y="1012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16521</xdr:rowOff>
    </xdr:from>
    <xdr:to>
      <xdr:col>41</xdr:col>
      <xdr:colOff>50800</xdr:colOff>
      <xdr:row>55</xdr:row>
      <xdr:rowOff>7820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6972300" y="8760471"/>
          <a:ext cx="889000" cy="67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96394</xdr:rowOff>
    </xdr:from>
    <xdr:to>
      <xdr:col>41</xdr:col>
      <xdr:colOff>101600</xdr:colOff>
      <xdr:row>59</xdr:row>
      <xdr:rowOff>26544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78105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17671</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7594111" y="1013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99392</xdr:rowOff>
    </xdr:from>
    <xdr:to>
      <xdr:col>36</xdr:col>
      <xdr:colOff>165100</xdr:colOff>
      <xdr:row>59</xdr:row>
      <xdr:rowOff>29542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6921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20669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705111" y="101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155462</xdr:rowOff>
    </xdr:from>
    <xdr:to>
      <xdr:col>55</xdr:col>
      <xdr:colOff>50800</xdr:colOff>
      <xdr:row>58</xdr:row>
      <xdr:rowOff>85612</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10426700" y="992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73182</xdr:rowOff>
    </xdr:from>
    <xdr:ext cx="599010" cy="259045"/>
    <xdr:sp macro="" textlink="">
      <xdr:nvSpPr>
        <xdr:cNvPr id="357" name="農林水産業費該当値テキスト">
          <a:extLst>
            <a:ext uri="{FF2B5EF4-FFF2-40B4-BE49-F238E27FC236}">
              <a16:creationId xmlns:a16="http://schemas.microsoft.com/office/drawing/2014/main" id="{00000000-0008-0000-0700-000065010000}"/>
            </a:ext>
          </a:extLst>
        </xdr:cNvPr>
        <xdr:cNvSpPr txBox="1"/>
      </xdr:nvSpPr>
      <xdr:spPr>
        <a:xfrm>
          <a:off x="10528300" y="984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7834</xdr:rowOff>
    </xdr:from>
    <xdr:to>
      <xdr:col>50</xdr:col>
      <xdr:colOff>165100</xdr:colOff>
      <xdr:row>56</xdr:row>
      <xdr:rowOff>109434</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9588500" y="96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125961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39795" y="938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117101</xdr:rowOff>
    </xdr:from>
    <xdr:to>
      <xdr:col>46</xdr:col>
      <xdr:colOff>38100</xdr:colOff>
      <xdr:row>58</xdr:row>
      <xdr:rowOff>47251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8699500" y="988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63778</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50795" y="966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137171</xdr:rowOff>
    </xdr:from>
    <xdr:to>
      <xdr:col>41</xdr:col>
      <xdr:colOff>101600</xdr:colOff>
      <xdr:row>51</xdr:row>
      <xdr:rowOff>67321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7810500" y="870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49</xdr:row>
      <xdr:rowOff>83848</xdr:rowOff>
    </xdr:from>
    <xdr:ext cx="690189"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16205" y="84848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128470</xdr:rowOff>
    </xdr:from>
    <xdr:to>
      <xdr:col>36</xdr:col>
      <xdr:colOff>165100</xdr:colOff>
      <xdr:row>55</xdr:row>
      <xdr:rowOff>58620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6921500" y="93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75147</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72795" y="916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商工費グラフ枠">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88" name="商工費最小値テキスト">
          <a:extLst>
            <a:ext uri="{FF2B5EF4-FFF2-40B4-BE49-F238E27FC236}">
              <a16:creationId xmlns:a16="http://schemas.microsoft.com/office/drawing/2014/main" id="{00000000-0008-0000-0700-000084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0" name="商工費最大値テキスト">
          <a:extLst>
            <a:ext uri="{FF2B5EF4-FFF2-40B4-BE49-F238E27FC236}">
              <a16:creationId xmlns:a16="http://schemas.microsoft.com/office/drawing/2014/main" id="{00000000-0008-0000-0700-000086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61071</xdr:rowOff>
    </xdr:from>
    <xdr:to>
      <xdr:col>55</xdr:col>
      <xdr:colOff>0</xdr:colOff>
      <xdr:row>75</xdr:row>
      <xdr:rowOff>148433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9639300" y="12919821"/>
          <a:ext cx="838200" cy="8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105064</xdr:rowOff>
    </xdr:from>
    <xdr:ext cx="534377" cy="259045"/>
    <xdr:sp macro="" textlink="">
      <xdr:nvSpPr>
        <xdr:cNvPr id="393" name="商工費平均値テキスト">
          <a:extLst>
            <a:ext uri="{FF2B5EF4-FFF2-40B4-BE49-F238E27FC236}">
              <a16:creationId xmlns:a16="http://schemas.microsoft.com/office/drawing/2014/main" id="{00000000-0008-0000-0700-000089010000}"/>
            </a:ext>
          </a:extLst>
        </xdr:cNvPr>
        <xdr:cNvSpPr txBox="1"/>
      </xdr:nvSpPr>
      <xdr:spPr>
        <a:xfrm>
          <a:off x="10528300" y="13135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4" name="フローチャート: 判断 393">
          <a:extLst>
            <a:ext uri="{FF2B5EF4-FFF2-40B4-BE49-F238E27FC236}">
              <a16:creationId xmlns:a16="http://schemas.microsoft.com/office/drawing/2014/main" id="{00000000-0008-0000-0700-00008A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61071</xdr:rowOff>
    </xdr:from>
    <xdr:to>
      <xdr:col>50</xdr:col>
      <xdr:colOff>114300</xdr:colOff>
      <xdr:row>75</xdr:row>
      <xdr:rowOff>134442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8750300" y="12919821"/>
          <a:ext cx="889000" cy="7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38989</xdr:rowOff>
    </xdr:from>
    <xdr:ext cx="534377"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9372111" y="13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37662</xdr:rowOff>
    </xdr:from>
    <xdr:to>
      <xdr:col>45</xdr:col>
      <xdr:colOff>177800</xdr:colOff>
      <xdr:row>75</xdr:row>
      <xdr:rowOff>134442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7861300" y="12724962"/>
          <a:ext cx="889000" cy="26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55695</xdr:rowOff>
    </xdr:from>
    <xdr:ext cx="534377"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8483111" y="132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92014</xdr:rowOff>
    </xdr:from>
    <xdr:to>
      <xdr:col>41</xdr:col>
      <xdr:colOff>50800</xdr:colOff>
      <xdr:row>74</xdr:row>
      <xdr:rowOff>37662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972300" y="12436414"/>
          <a:ext cx="889000" cy="28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64456</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7594111" y="132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15133</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705111" y="133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97633</xdr:rowOff>
    </xdr:from>
    <xdr:to>
      <xdr:col>55</xdr:col>
      <xdr:colOff>50800</xdr:colOff>
      <xdr:row>76</xdr:row>
      <xdr:rowOff>27783</xdr:rowOff>
    </xdr:to>
    <xdr:sp macro="" textlink="">
      <xdr:nvSpPr>
        <xdr:cNvPr id="411" name="楕円 410">
          <a:extLst>
            <a:ext uri="{FF2B5EF4-FFF2-40B4-BE49-F238E27FC236}">
              <a16:creationId xmlns:a16="http://schemas.microsoft.com/office/drawing/2014/main" id="{00000000-0008-0000-0700-00009B010000}"/>
            </a:ext>
          </a:extLst>
        </xdr:cNvPr>
        <xdr:cNvSpPr/>
      </xdr:nvSpPr>
      <xdr:spPr>
        <a:xfrm>
          <a:off x="10426700" y="129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120510</xdr:rowOff>
    </xdr:from>
    <xdr:ext cx="534377" cy="259045"/>
    <xdr:sp macro="" textlink="">
      <xdr:nvSpPr>
        <xdr:cNvPr id="412" name="商工費該当値テキスト">
          <a:extLst>
            <a:ext uri="{FF2B5EF4-FFF2-40B4-BE49-F238E27FC236}">
              <a16:creationId xmlns:a16="http://schemas.microsoft.com/office/drawing/2014/main" id="{00000000-0008-0000-0700-00009C010000}"/>
            </a:ext>
          </a:extLst>
        </xdr:cNvPr>
        <xdr:cNvSpPr txBox="1"/>
      </xdr:nvSpPr>
      <xdr:spPr>
        <a:xfrm>
          <a:off x="10528300" y="1280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10271</xdr:rowOff>
    </xdr:from>
    <xdr:to>
      <xdr:col>50</xdr:col>
      <xdr:colOff>165100</xdr:colOff>
      <xdr:row>75</xdr:row>
      <xdr:rowOff>111871</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9588500" y="1286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128398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64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83642</xdr:rowOff>
    </xdr:from>
    <xdr:to>
      <xdr:col>46</xdr:col>
      <xdr:colOff>38100</xdr:colOff>
      <xdr:row>76</xdr:row>
      <xdr:rowOff>13791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8699500" y="129423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30319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7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158312</xdr:rowOff>
    </xdr:from>
    <xdr:to>
      <xdr:col>41</xdr:col>
      <xdr:colOff>101600</xdr:colOff>
      <xdr:row>74</xdr:row>
      <xdr:rowOff>88462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7810500" y="126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104989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44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41214</xdr:rowOff>
    </xdr:from>
    <xdr:to>
      <xdr:col>36</xdr:col>
      <xdr:colOff>165100</xdr:colOff>
      <xdr:row>72</xdr:row>
      <xdr:rowOff>142814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6921500" y="1238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159341</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672795" y="1216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7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土木費グラフ枠">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152637</xdr:rowOff>
    </xdr:from>
    <xdr:to>
      <xdr:col>54</xdr:col>
      <xdr:colOff>189865</xdr:colOff>
      <xdr:row>98</xdr:row>
      <xdr:rowOff>111784</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flipV="1">
          <a:off x="10475595" y="16268937"/>
          <a:ext cx="1270" cy="64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115611</xdr:rowOff>
    </xdr:from>
    <xdr:ext cx="534377" cy="259045"/>
    <xdr:sp macro="" textlink="">
      <xdr:nvSpPr>
        <xdr:cNvPr id="443" name="土木費最小値テキスト">
          <a:extLst>
            <a:ext uri="{FF2B5EF4-FFF2-40B4-BE49-F238E27FC236}">
              <a16:creationId xmlns:a16="http://schemas.microsoft.com/office/drawing/2014/main" id="{00000000-0008-0000-0700-0000BB010000}"/>
            </a:ext>
          </a:extLst>
        </xdr:cNvPr>
        <xdr:cNvSpPr txBox="1"/>
      </xdr:nvSpPr>
      <xdr:spPr>
        <a:xfrm>
          <a:off x="10528300" y="1691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111784</xdr:rowOff>
    </xdr:from>
    <xdr:to>
      <xdr:col>55</xdr:col>
      <xdr:colOff>88900</xdr:colOff>
      <xdr:row>98</xdr:row>
      <xdr:rowOff>111784</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10388600" y="1691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99314</xdr:rowOff>
    </xdr:from>
    <xdr:ext cx="599010" cy="259045"/>
    <xdr:sp macro="" textlink="">
      <xdr:nvSpPr>
        <xdr:cNvPr id="445" name="土木費最大値テキスト">
          <a:extLst>
            <a:ext uri="{FF2B5EF4-FFF2-40B4-BE49-F238E27FC236}">
              <a16:creationId xmlns:a16="http://schemas.microsoft.com/office/drawing/2014/main" id="{00000000-0008-0000-0700-0000BD010000}"/>
            </a:ext>
          </a:extLst>
        </xdr:cNvPr>
        <xdr:cNvSpPr txBox="1"/>
      </xdr:nvSpPr>
      <xdr:spPr>
        <a:xfrm>
          <a:off x="10528300" y="1604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94</xdr:row>
      <xdr:rowOff>152637</xdr:rowOff>
    </xdr:from>
    <xdr:to>
      <xdr:col>55</xdr:col>
      <xdr:colOff>88900</xdr:colOff>
      <xdr:row>94</xdr:row>
      <xdr:rowOff>152637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26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152637</xdr:rowOff>
    </xdr:from>
    <xdr:to>
      <xdr:col>55</xdr:col>
      <xdr:colOff>0</xdr:colOff>
      <xdr:row>96</xdr:row>
      <xdr:rowOff>145728</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9639300" y="16268937"/>
          <a:ext cx="838200" cy="33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150784</xdr:rowOff>
    </xdr:from>
    <xdr:ext cx="534377" cy="259045"/>
    <xdr:sp macro="" textlink="">
      <xdr:nvSpPr>
        <xdr:cNvPr id="448" name="土木費平均値テキスト">
          <a:extLst>
            <a:ext uri="{FF2B5EF4-FFF2-40B4-BE49-F238E27FC236}">
              <a16:creationId xmlns:a16="http://schemas.microsoft.com/office/drawing/2014/main" id="{00000000-0008-0000-0700-0000C0010000}"/>
            </a:ext>
          </a:extLst>
        </xdr:cNvPr>
        <xdr:cNvSpPr txBox="1"/>
      </xdr:nvSpPr>
      <xdr:spPr>
        <a:xfrm>
          <a:off x="10528300" y="16781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907</xdr:rowOff>
    </xdr:from>
    <xdr:to>
      <xdr:col>55</xdr:col>
      <xdr:colOff>50800</xdr:colOff>
      <xdr:row>98</xdr:row>
      <xdr:rowOff>102507</xdr:rowOff>
    </xdr:to>
    <xdr:sp macro="" textlink="">
      <xdr:nvSpPr>
        <xdr:cNvPr id="449" name="フローチャート: 判断 448">
          <a:extLst>
            <a:ext uri="{FF2B5EF4-FFF2-40B4-BE49-F238E27FC236}">
              <a16:creationId xmlns:a16="http://schemas.microsoft.com/office/drawing/2014/main" id="{00000000-0008-0000-0700-0000C1010000}"/>
            </a:ext>
          </a:extLst>
        </xdr:cNvPr>
        <xdr:cNvSpPr/>
      </xdr:nvSpPr>
      <xdr:spPr>
        <a:xfrm>
          <a:off x="10426700" y="1680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76664</xdr:rowOff>
    </xdr:from>
    <xdr:to>
      <xdr:col>50</xdr:col>
      <xdr:colOff>114300</xdr:colOff>
      <xdr:row>96</xdr:row>
      <xdr:rowOff>145728</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8750300" y="16364414"/>
          <a:ext cx="889000" cy="24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6054</xdr:rowOff>
    </xdr:from>
    <xdr:to>
      <xdr:col>50</xdr:col>
      <xdr:colOff>165100</xdr:colOff>
      <xdr:row>98</xdr:row>
      <xdr:rowOff>107654</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9588500" y="168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98781</xdr:rowOff>
    </xdr:from>
    <xdr:ext cx="534377"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9372111" y="1690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20589</xdr:rowOff>
    </xdr:from>
    <xdr:to>
      <xdr:col>45</xdr:col>
      <xdr:colOff>177800</xdr:colOff>
      <xdr:row>95</xdr:row>
      <xdr:rowOff>76664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7861300" y="15451089"/>
          <a:ext cx="889000" cy="91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2609</xdr:rowOff>
    </xdr:from>
    <xdr:to>
      <xdr:col>46</xdr:col>
      <xdr:colOff>38100</xdr:colOff>
      <xdr:row>98</xdr:row>
      <xdr:rowOff>104209</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8699500" y="1680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95336</xdr:rowOff>
    </xdr:from>
    <xdr:ext cx="534377"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8483111" y="1689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20589</xdr:rowOff>
    </xdr:from>
    <xdr:to>
      <xdr:col>41</xdr:col>
      <xdr:colOff>50800</xdr:colOff>
      <xdr:row>91</xdr:row>
      <xdr:rowOff>76495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6972300" y="15451089"/>
          <a:ext cx="889000" cy="2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5550</xdr:rowOff>
    </xdr:from>
    <xdr:to>
      <xdr:col>41</xdr:col>
      <xdr:colOff>101600</xdr:colOff>
      <xdr:row>98</xdr:row>
      <xdr:rowOff>107150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78105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98277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7594111" y="1690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8706</xdr:rowOff>
    </xdr:from>
    <xdr:to>
      <xdr:col>36</xdr:col>
      <xdr:colOff>165100</xdr:colOff>
      <xdr:row>98</xdr:row>
      <xdr:rowOff>110306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6921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101433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705111" y="1690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101837</xdr:rowOff>
    </xdr:from>
    <xdr:to>
      <xdr:col>55</xdr:col>
      <xdr:colOff>50800</xdr:colOff>
      <xdr:row>95</xdr:row>
      <xdr:rowOff>31987</xdr:rowOff>
    </xdr:to>
    <xdr:sp macro="" textlink="">
      <xdr:nvSpPr>
        <xdr:cNvPr id="466" name="楕円 465">
          <a:extLst>
            <a:ext uri="{FF2B5EF4-FFF2-40B4-BE49-F238E27FC236}">
              <a16:creationId xmlns:a16="http://schemas.microsoft.com/office/drawing/2014/main" id="{00000000-0008-0000-0700-0000D2010000}"/>
            </a:ext>
          </a:extLst>
        </xdr:cNvPr>
        <xdr:cNvSpPr/>
      </xdr:nvSpPr>
      <xdr:spPr>
        <a:xfrm>
          <a:off x="10426700" y="1621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54864</xdr:rowOff>
    </xdr:from>
    <xdr:ext cx="599010" cy="259045"/>
    <xdr:sp macro="" textlink="">
      <xdr:nvSpPr>
        <xdr:cNvPr id="467" name="土木費該当値テキスト">
          <a:extLst>
            <a:ext uri="{FF2B5EF4-FFF2-40B4-BE49-F238E27FC236}">
              <a16:creationId xmlns:a16="http://schemas.microsoft.com/office/drawing/2014/main" id="{00000000-0008-0000-0700-0000D3010000}"/>
            </a:ext>
          </a:extLst>
        </xdr:cNvPr>
        <xdr:cNvSpPr txBox="1"/>
      </xdr:nvSpPr>
      <xdr:spPr>
        <a:xfrm>
          <a:off x="10528300" y="1617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94928</xdr:rowOff>
    </xdr:from>
    <xdr:to>
      <xdr:col>50</xdr:col>
      <xdr:colOff>165100</xdr:colOff>
      <xdr:row>97</xdr:row>
      <xdr:rowOff>25078</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9588500" y="1655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41605</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32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25864</xdr:rowOff>
    </xdr:from>
    <xdr:to>
      <xdr:col>46</xdr:col>
      <xdr:colOff>38100</xdr:colOff>
      <xdr:row>95</xdr:row>
      <xdr:rowOff>127464</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8699500" y="163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143991</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50795" y="1608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141239</xdr:rowOff>
    </xdr:from>
    <xdr:to>
      <xdr:col>41</xdr:col>
      <xdr:colOff>101600</xdr:colOff>
      <xdr:row>90</xdr:row>
      <xdr:rowOff>71389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7810500" y="154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88</xdr:row>
      <xdr:rowOff>87916</xdr:rowOff>
    </xdr:from>
    <xdr:ext cx="690189"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16205" y="151755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25695</xdr:rowOff>
    </xdr:from>
    <xdr:to>
      <xdr:col>36</xdr:col>
      <xdr:colOff>165100</xdr:colOff>
      <xdr:row>91</xdr:row>
      <xdr:rowOff>127295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6921500" y="1562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89</xdr:row>
      <xdr:rowOff>143822</xdr:rowOff>
    </xdr:from>
    <xdr:ext cx="690189"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27205" y="15402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7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7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19815</xdr:rowOff>
    </xdr:from>
    <xdr:to>
      <xdr:col>85</xdr:col>
      <xdr:colOff>127000</xdr:colOff>
      <xdr:row>34</xdr:row>
      <xdr:rowOff>50497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5677665"/>
          <a:ext cx="838200" cy="20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114582</xdr:rowOff>
    </xdr:from>
    <xdr:ext cx="534377"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45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50497</xdr:rowOff>
    </xdr:from>
    <xdr:to>
      <xdr:col>81</xdr:col>
      <xdr:colOff>50800</xdr:colOff>
      <xdr:row>36</xdr:row>
      <xdr:rowOff>158739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5879797"/>
          <a:ext cx="889000" cy="45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21775</xdr:rowOff>
    </xdr:from>
    <xdr:to>
      <xdr:col>76</xdr:col>
      <xdr:colOff>114300</xdr:colOff>
      <xdr:row>36</xdr:row>
      <xdr:rowOff>158739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022525"/>
          <a:ext cx="889000" cy="30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25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21775</xdr:rowOff>
    </xdr:from>
    <xdr:to>
      <xdr:col>71</xdr:col>
      <xdr:colOff>177800</xdr:colOff>
      <xdr:row>38</xdr:row>
      <xdr:rowOff>13219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022525"/>
          <a:ext cx="889000" cy="50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144202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36111" y="64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57742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47111" y="65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140465</xdr:rowOff>
    </xdr:from>
    <xdr:to>
      <xdr:col>85</xdr:col>
      <xdr:colOff>177800</xdr:colOff>
      <xdr:row>33</xdr:row>
      <xdr:rowOff>70615</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56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163342</xdr:rowOff>
    </xdr:from>
    <xdr:ext cx="534377"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547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171147</xdr:rowOff>
    </xdr:from>
    <xdr:to>
      <xdr:col>81</xdr:col>
      <xdr:colOff>101600</xdr:colOff>
      <xdr:row>34</xdr:row>
      <xdr:rowOff>101297</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582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117824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560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107939</xdr:rowOff>
    </xdr:from>
    <xdr:to>
      <xdr:col>76</xdr:col>
      <xdr:colOff>165100</xdr:colOff>
      <xdr:row>37</xdr:row>
      <xdr:rowOff>38089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28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54616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142425</xdr:rowOff>
    </xdr:from>
    <xdr:to>
      <xdr:col>72</xdr:col>
      <xdr:colOff>38100</xdr:colOff>
      <xdr:row>35</xdr:row>
      <xdr:rowOff>72575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59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89102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133869</xdr:rowOff>
    </xdr:from>
    <xdr:to>
      <xdr:col>67</xdr:col>
      <xdr:colOff>101600</xdr:colOff>
      <xdr:row>38</xdr:row>
      <xdr:rowOff>64019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7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80546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34706</xdr:rowOff>
    </xdr:from>
    <xdr:to>
      <xdr:col>85</xdr:col>
      <xdr:colOff>126364</xdr:colOff>
      <xdr:row>59</xdr:row>
      <xdr:rowOff>23635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9464456"/>
          <a:ext cx="1269" cy="674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27462</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1014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23635</xdr:rowOff>
    </xdr:from>
    <xdr:to>
      <xdr:col>86</xdr:col>
      <xdr:colOff>25400</xdr:colOff>
      <xdr:row>59</xdr:row>
      <xdr:rowOff>23635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101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152833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923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55</xdr:row>
      <xdr:rowOff>34706</xdr:rowOff>
    </xdr:from>
    <xdr:to>
      <xdr:col>86</xdr:col>
      <xdr:colOff>25400</xdr:colOff>
      <xdr:row>55</xdr:row>
      <xdr:rowOff>34706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946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168644</xdr:rowOff>
    </xdr:from>
    <xdr:to>
      <xdr:col>85</xdr:col>
      <xdr:colOff>127000</xdr:colOff>
      <xdr:row>58</xdr:row>
      <xdr:rowOff>47296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481300" y="9941294"/>
          <a:ext cx="838200" cy="5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37830</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981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59403</xdr:rowOff>
    </xdr:from>
    <xdr:to>
      <xdr:col>85</xdr:col>
      <xdr:colOff>177800</xdr:colOff>
      <xdr:row>58</xdr:row>
      <xdr:rowOff>161003</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100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168644</xdr:rowOff>
    </xdr:from>
    <xdr:to>
      <xdr:col>81</xdr:col>
      <xdr:colOff>50800</xdr:colOff>
      <xdr:row>58</xdr:row>
      <xdr:rowOff>73269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592300" y="9941294"/>
          <a:ext cx="889000" cy="7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71921</xdr:rowOff>
    </xdr:from>
    <xdr:to>
      <xdr:col>81</xdr:col>
      <xdr:colOff>101600</xdr:colOff>
      <xdr:row>59</xdr:row>
      <xdr:rowOff>2071</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1001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164648</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1010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18045</xdr:rowOff>
    </xdr:from>
    <xdr:to>
      <xdr:col>76</xdr:col>
      <xdr:colOff>114300</xdr:colOff>
      <xdr:row>58</xdr:row>
      <xdr:rowOff>73269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3703300" y="8761995"/>
          <a:ext cx="889000" cy="125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83232</xdr:rowOff>
    </xdr:from>
    <xdr:to>
      <xdr:col>76</xdr:col>
      <xdr:colOff>165100</xdr:colOff>
      <xdr:row>59</xdr:row>
      <xdr:rowOff>13382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100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4509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1012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18045</xdr:rowOff>
    </xdr:from>
    <xdr:to>
      <xdr:col>71</xdr:col>
      <xdr:colOff>177800</xdr:colOff>
      <xdr:row>54</xdr:row>
      <xdr:rowOff>161252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8761995"/>
          <a:ext cx="889000" cy="65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89566</xdr:rowOff>
    </xdr:from>
    <xdr:to>
      <xdr:col>72</xdr:col>
      <xdr:colOff>38100</xdr:colOff>
      <xdr:row>59</xdr:row>
      <xdr:rowOff>19716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10843</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1012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99587</xdr:rowOff>
    </xdr:from>
    <xdr:to>
      <xdr:col>67</xdr:col>
      <xdr:colOff>101600</xdr:colOff>
      <xdr:row>59</xdr:row>
      <xdr:rowOff>29737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20864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1013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167946</xdr:rowOff>
    </xdr:from>
    <xdr:to>
      <xdr:col>85</xdr:col>
      <xdr:colOff>177800</xdr:colOff>
      <xdr:row>58</xdr:row>
      <xdr:rowOff>98096</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94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19373</xdr:rowOff>
    </xdr:from>
    <xdr:ext cx="599010"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79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117844</xdr:rowOff>
    </xdr:from>
    <xdr:to>
      <xdr:col>81</xdr:col>
      <xdr:colOff>101600</xdr:colOff>
      <xdr:row>58</xdr:row>
      <xdr:rowOff>47994</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8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64521</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181795" y="966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22469</xdr:rowOff>
    </xdr:from>
    <xdr:to>
      <xdr:col>76</xdr:col>
      <xdr:colOff>165100</xdr:colOff>
      <xdr:row>58</xdr:row>
      <xdr:rowOff>124069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96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140596</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292795" y="974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138695</xdr:rowOff>
    </xdr:from>
    <xdr:to>
      <xdr:col>72</xdr:col>
      <xdr:colOff>38100</xdr:colOff>
      <xdr:row>51</xdr:row>
      <xdr:rowOff>68845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871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85372</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03795" y="848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110452</xdr:rowOff>
    </xdr:from>
    <xdr:to>
      <xdr:col>67</xdr:col>
      <xdr:colOff>101600</xdr:colOff>
      <xdr:row>55</xdr:row>
      <xdr:rowOff>40602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36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57129</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14795" y="91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50538</xdr:rowOff>
    </xdr:from>
    <xdr:to>
      <xdr:col>85</xdr:col>
      <xdr:colOff>126364</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2394938"/>
          <a:ext cx="1269" cy="1194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168665</xdr:rowOff>
    </xdr:from>
    <xdr:ext cx="599010"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217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50538</xdr:rowOff>
    </xdr:from>
    <xdr:to>
      <xdr:col>86</xdr:col>
      <xdr:colOff>25400</xdr:colOff>
      <xdr:row>72</xdr:row>
      <xdr:rowOff>50538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239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146755</xdr:rowOff>
    </xdr:from>
    <xdr:to>
      <xdr:col>85</xdr:col>
      <xdr:colOff>127000</xdr:colOff>
      <xdr:row>77</xdr:row>
      <xdr:rowOff>40598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5481300" y="13005505"/>
          <a:ext cx="838200" cy="23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84918</xdr:rowOff>
    </xdr:from>
    <xdr:ext cx="534377"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458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106491</xdr:rowOff>
    </xdr:from>
    <xdr:to>
      <xdr:col>85</xdr:col>
      <xdr:colOff>177800</xdr:colOff>
      <xdr:row>79</xdr:row>
      <xdr:rowOff>36641</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4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29721</xdr:rowOff>
    </xdr:from>
    <xdr:to>
      <xdr:col>81</xdr:col>
      <xdr:colOff>50800</xdr:colOff>
      <xdr:row>75</xdr:row>
      <xdr:rowOff>146755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592300" y="12545571"/>
          <a:ext cx="889000" cy="45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111623</xdr:rowOff>
    </xdr:from>
    <xdr:to>
      <xdr:col>81</xdr:col>
      <xdr:colOff>101600</xdr:colOff>
      <xdr:row>79</xdr:row>
      <xdr:rowOff>41773</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48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32900</xdr:rowOff>
    </xdr:from>
    <xdr:ext cx="534377"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14111" y="1357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105795</xdr:rowOff>
    </xdr:from>
    <xdr:to>
      <xdr:col>76</xdr:col>
      <xdr:colOff>114300</xdr:colOff>
      <xdr:row>73</xdr:row>
      <xdr:rowOff>29721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703300" y="12107295"/>
          <a:ext cx="889000" cy="43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123351</xdr:rowOff>
    </xdr:from>
    <xdr:to>
      <xdr:col>76</xdr:col>
      <xdr:colOff>165100</xdr:colOff>
      <xdr:row>79</xdr:row>
      <xdr:rowOff>53501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49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44628</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25111" y="1358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105795</xdr:rowOff>
    </xdr:from>
    <xdr:to>
      <xdr:col>71</xdr:col>
      <xdr:colOff>177800</xdr:colOff>
      <xdr:row>73</xdr:row>
      <xdr:rowOff>120357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2814300" y="12107295"/>
          <a:ext cx="889000" cy="52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125654</xdr:rowOff>
    </xdr:from>
    <xdr:to>
      <xdr:col>72</xdr:col>
      <xdr:colOff>38100</xdr:colOff>
      <xdr:row>79</xdr:row>
      <xdr:rowOff>55804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46931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36111" y="135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131721</xdr:rowOff>
    </xdr:from>
    <xdr:to>
      <xdr:col>67</xdr:col>
      <xdr:colOff>101600</xdr:colOff>
      <xdr:row>79</xdr:row>
      <xdr:rowOff>61871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52998</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79428" y="135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161248</xdr:rowOff>
    </xdr:from>
    <xdr:to>
      <xdr:col>85</xdr:col>
      <xdr:colOff>177800</xdr:colOff>
      <xdr:row>77</xdr:row>
      <xdr:rowOff>91398</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319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12675</xdr:rowOff>
    </xdr:from>
    <xdr:ext cx="534377"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304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95956</xdr:rowOff>
    </xdr:from>
    <xdr:to>
      <xdr:col>81</xdr:col>
      <xdr:colOff>101600</xdr:colOff>
      <xdr:row>76</xdr:row>
      <xdr:rowOff>26107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29547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42633</xdr:rowOff>
    </xdr:from>
    <xdr:ext cx="59901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181795" y="1272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150371</xdr:rowOff>
    </xdr:from>
    <xdr:to>
      <xdr:col>76</xdr:col>
      <xdr:colOff>165100</xdr:colOff>
      <xdr:row>73</xdr:row>
      <xdr:rowOff>80521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249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97048</xdr:rowOff>
    </xdr:from>
    <xdr:ext cx="59901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292795" y="1226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54995</xdr:rowOff>
    </xdr:from>
    <xdr:to>
      <xdr:col>72</xdr:col>
      <xdr:colOff>38100</xdr:colOff>
      <xdr:row>70</xdr:row>
      <xdr:rowOff>156595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2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1672</xdr:rowOff>
    </xdr:from>
    <xdr:ext cx="59901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03795" y="1183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69557</xdr:rowOff>
    </xdr:from>
    <xdr:to>
      <xdr:col>67</xdr:col>
      <xdr:colOff>101600</xdr:colOff>
      <xdr:row>73</xdr:row>
      <xdr:rowOff>171157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258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16234</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14795" y="123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公債費グラフ枠">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4" name="公債費最小値テキスト">
          <a:extLst>
            <a:ext uri="{FF2B5EF4-FFF2-40B4-BE49-F238E27FC236}">
              <a16:creationId xmlns:a16="http://schemas.microsoft.com/office/drawing/2014/main" id="{00000000-0008-0000-0700-0000A2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6" name="公債費最大値テキスト">
          <a:extLst>
            <a:ext uri="{FF2B5EF4-FFF2-40B4-BE49-F238E27FC236}">
              <a16:creationId xmlns:a16="http://schemas.microsoft.com/office/drawing/2014/main" id="{00000000-0008-0000-0700-0000A4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1946</xdr:rowOff>
    </xdr:from>
    <xdr:to>
      <xdr:col>85</xdr:col>
      <xdr:colOff>127000</xdr:colOff>
      <xdr:row>96</xdr:row>
      <xdr:rowOff>47881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5481300" y="16461146"/>
          <a:ext cx="838200" cy="4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79" name="公債費平均値テキスト">
          <a:extLst>
            <a:ext uri="{FF2B5EF4-FFF2-40B4-BE49-F238E27FC236}">
              <a16:creationId xmlns:a16="http://schemas.microsoft.com/office/drawing/2014/main" id="{00000000-0008-0000-0700-0000A7020000}"/>
            </a:ext>
          </a:extLst>
        </xdr:cNvPr>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47881</xdr:rowOff>
    </xdr:from>
    <xdr:to>
      <xdr:col>81</xdr:col>
      <xdr:colOff>50800</xdr:colOff>
      <xdr:row>96</xdr:row>
      <xdr:rowOff>85508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4592300" y="16507081"/>
          <a:ext cx="889000" cy="3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85508</xdr:rowOff>
    </xdr:from>
    <xdr:to>
      <xdr:col>76</xdr:col>
      <xdr:colOff>114300</xdr:colOff>
      <xdr:row>97</xdr:row>
      <xdr:rowOff>31421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3703300" y="16544708"/>
          <a:ext cx="889000" cy="11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31421</xdr:rowOff>
    </xdr:from>
    <xdr:to>
      <xdr:col>71</xdr:col>
      <xdr:colOff>177800</xdr:colOff>
      <xdr:row>97</xdr:row>
      <xdr:rowOff>85032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2814300" y="16662071"/>
          <a:ext cx="889000" cy="5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122596</xdr:rowOff>
    </xdr:from>
    <xdr:to>
      <xdr:col>85</xdr:col>
      <xdr:colOff>177800</xdr:colOff>
      <xdr:row>96</xdr:row>
      <xdr:rowOff>52746</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6268700" y="1641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145473</xdr:rowOff>
    </xdr:from>
    <xdr:ext cx="599010" cy="259045"/>
    <xdr:sp macro="" textlink="">
      <xdr:nvSpPr>
        <xdr:cNvPr id="698" name="公債費該当値テキスト">
          <a:extLst>
            <a:ext uri="{FF2B5EF4-FFF2-40B4-BE49-F238E27FC236}">
              <a16:creationId xmlns:a16="http://schemas.microsoft.com/office/drawing/2014/main" id="{00000000-0008-0000-0700-0000BA020000}"/>
            </a:ext>
          </a:extLst>
        </xdr:cNvPr>
        <xdr:cNvSpPr txBox="1"/>
      </xdr:nvSpPr>
      <xdr:spPr>
        <a:xfrm>
          <a:off x="16370300" y="1626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168531</xdr:rowOff>
    </xdr:from>
    <xdr:to>
      <xdr:col>81</xdr:col>
      <xdr:colOff>101600</xdr:colOff>
      <xdr:row>96</xdr:row>
      <xdr:rowOff>98681</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5430500" y="1645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115208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2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34708</xdr:rowOff>
    </xdr:from>
    <xdr:to>
      <xdr:col>76</xdr:col>
      <xdr:colOff>165100</xdr:colOff>
      <xdr:row>96</xdr:row>
      <xdr:rowOff>136308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4541500" y="164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152835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26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152071</xdr:rowOff>
    </xdr:from>
    <xdr:to>
      <xdr:col>72</xdr:col>
      <xdr:colOff>38100</xdr:colOff>
      <xdr:row>97</xdr:row>
      <xdr:rowOff>82221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3652500" y="16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73348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70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34232</xdr:rowOff>
    </xdr:from>
    <xdr:to>
      <xdr:col>67</xdr:col>
      <xdr:colOff>101600</xdr:colOff>
      <xdr:row>97</xdr:row>
      <xdr:rowOff>135832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2763500" y="1666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126959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75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諸支出金グラフ枠">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1" name="諸支出金最小値テキスト">
          <a:extLst>
            <a:ext uri="{FF2B5EF4-FFF2-40B4-BE49-F238E27FC236}">
              <a16:creationId xmlns:a16="http://schemas.microsoft.com/office/drawing/2014/main" id="{00000000-0008-0000-0700-0000DB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3" name="諸支出金最大値テキスト">
          <a:extLst>
            <a:ext uri="{FF2B5EF4-FFF2-40B4-BE49-F238E27FC236}">
              <a16:creationId xmlns:a16="http://schemas.microsoft.com/office/drawing/2014/main" id="{00000000-0008-0000-0700-0000DD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6" name="諸支出金平均値テキスト">
          <a:extLst>
            <a:ext uri="{FF2B5EF4-FFF2-40B4-BE49-F238E27FC236}">
              <a16:creationId xmlns:a16="http://schemas.microsoft.com/office/drawing/2014/main" id="{00000000-0008-0000-0700-0000E0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5" name="諸支出金該当値テキスト">
          <a:extLst>
            <a:ext uri="{FF2B5EF4-FFF2-40B4-BE49-F238E27FC236}">
              <a16:creationId xmlns:a16="http://schemas.microsoft.com/office/drawing/2014/main" id="{00000000-0008-0000-0700-0000F3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前年度繰上充用金グラフ枠">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0" name="前年度繰上充用金最小値テキスト">
          <a:extLst>
            <a:ext uri="{FF2B5EF4-FFF2-40B4-BE49-F238E27FC236}">
              <a16:creationId xmlns:a16="http://schemas.microsoft.com/office/drawing/2014/main" id="{00000000-0008-0000-0700-00000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2" name="前年度繰上充用金最大値テキスト">
          <a:extLst>
            <a:ext uri="{FF2B5EF4-FFF2-40B4-BE49-F238E27FC236}">
              <a16:creationId xmlns:a16="http://schemas.microsoft.com/office/drawing/2014/main" id="{00000000-0008-0000-0700-00000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5" name="前年度繰上充用金平均値テキスト">
          <a:extLst>
            <a:ext uri="{FF2B5EF4-FFF2-40B4-BE49-F238E27FC236}">
              <a16:creationId xmlns:a16="http://schemas.microsoft.com/office/drawing/2014/main" id="{00000000-0008-0000-0700-00001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4" name="前年度繰上充用金該当値テキスト">
          <a:extLst>
            <a:ext uri="{FF2B5EF4-FFF2-40B4-BE49-F238E27FC236}">
              <a16:creationId xmlns:a16="http://schemas.microsoft.com/office/drawing/2014/main" id="{00000000-0008-0000-0700-00002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735,852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円となっており、類似団体内で最も大きい値となっている。これは、出島架橋建設事業の実施により大きくなっており、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本年度においては、架橋本体工事に取り掛かったため、前年度比で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今後も事業が完了するまでは高いまま推移すると思われる。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消防費においては、割合が低いものの昨年度に続き増加傾向となっている。これは、防災広場整備事業によるものであり、本年で完了となったため、来年度からはコストが下がる見込みである。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その他の目的別歳出においても、依然として高い水準となっているため、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いかに効果的な投資でコストを削減できるかについて徹底して努めていくこととしている。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宮城県女川町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年度は、翌年度への繰越事業（普通建設事業等）の財源として財政調整基金から取り崩したため、前年度より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減少しており、実質単年度収支は赤字となっているが、実質収支額は黒字となっている。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原子力発電施設に起因する多額な固定資産税の収入があるがため、旧来から独自政策を実施してきたところであるが、償却資産税という性質から年々収入額が減少してきており、近年は数億の財政調整基金を取り崩し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今後は、長期的な財政運営を見据えて、特定財源を活用した事業の実施や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経常的な経費の削減等により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取崩し額を抑制していく必要が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宮城県女川町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数値算定以降、全会計とも黒字経営となってりおり、健全な運営を行ってきている。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一般会計については、東日本大震災からの復旧・復興関連事業に伴い、平成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年度以降、震災復興特別交付税の過大過少算定の影響を受け、値に増減の動きが生じていたが、近年は震災復興特別交付税の算定も概ね完了したため、前年度と横ばいとなった。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今後も、より一層健全な財政運営に努める。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9" customWidth="1"/>
    <col min="12" max="12" width="2.25" style="179" customWidth="1"/>
    <col min="13" max="17" width="2.375" style="179" customWidth="1"/>
    <col min="18" max="119" width="2.125" style="179" customWidth="1"/>
    <col min="120" max="16384" width="0" style="179" hidden="1"/>
  </cols>
  <sheetData>
    <row r="1" spans="1:119" ht="33" customHeight="1" x14ac:dyDescent="0.15">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80"/>
      <c r="DK1" s="180"/>
      <c r="DL1" s="180"/>
      <c r="DM1" s="180"/>
      <c r="DN1" s="180"/>
      <c r="DO1" s="180"/>
    </row>
    <row r="2" spans="1:119" ht="24.75" thickBot="1" x14ac:dyDescent="0.2">
      <c r="B2" s="181" t="s">
        <v>77</v>
      </c>
      <c r="C2" s="181"/>
      <c r="D2" s="182"/>
    </row>
    <row r="3" spans="1:119" ht="18.75" customHeight="1" thickBot="1" x14ac:dyDescent="0.2">
      <c r="A3" s="180"/>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75" customHeight="1" x14ac:dyDescent="0.15">
      <c r="A4" s="180"/>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14521121</v>
      </c>
      <c r="BO4" s="450"/>
      <c r="BP4" s="450"/>
      <c r="BQ4" s="450"/>
      <c r="BR4" s="450"/>
      <c r="BS4" s="450"/>
      <c r="BT4" s="450"/>
      <c r="BU4" s="451"/>
      <c r="BV4" s="449">
        <v>14155618</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3.6</v>
      </c>
      <c r="CU4" s="590"/>
      <c r="CV4" s="590"/>
      <c r="CW4" s="590"/>
      <c r="CX4" s="590"/>
      <c r="CY4" s="590"/>
      <c r="CZ4" s="590"/>
      <c r="DA4" s="591"/>
      <c r="DB4" s="589">
        <v>4.0999999999999996</v>
      </c>
      <c r="DC4" s="590"/>
      <c r="DD4" s="590"/>
      <c r="DE4" s="590"/>
      <c r="DF4" s="590"/>
      <c r="DG4" s="590"/>
      <c r="DH4" s="590"/>
      <c r="DI4" s="591"/>
    </row>
    <row r="5" spans="1:119" ht="18.75" customHeight="1" x14ac:dyDescent="0.15">
      <c r="A5" s="180"/>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13428564</v>
      </c>
      <c r="BO5" s="421"/>
      <c r="BP5" s="421"/>
      <c r="BQ5" s="421"/>
      <c r="BR5" s="421"/>
      <c r="BS5" s="421"/>
      <c r="BT5" s="421"/>
      <c r="BU5" s="422"/>
      <c r="BV5" s="420">
        <v>13107283</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89</v>
      </c>
      <c r="CU5" s="418"/>
      <c r="CV5" s="418"/>
      <c r="CW5" s="418"/>
      <c r="CX5" s="418"/>
      <c r="CY5" s="418"/>
      <c r="CZ5" s="418"/>
      <c r="DA5" s="419"/>
      <c r="DB5" s="417">
        <v>85.1</v>
      </c>
      <c r="DC5" s="418"/>
      <c r="DD5" s="418"/>
      <c r="DE5" s="418"/>
      <c r="DF5" s="418"/>
      <c r="DG5" s="418"/>
      <c r="DH5" s="418"/>
      <c r="DI5" s="419"/>
    </row>
    <row r="6" spans="1:119" ht="18.75" customHeight="1" x14ac:dyDescent="0.15">
      <c r="A6" s="180"/>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90</v>
      </c>
      <c r="AV6" s="479"/>
      <c r="AW6" s="479"/>
      <c r="AX6" s="479"/>
      <c r="AY6" s="434" t="s">
        <v>98</v>
      </c>
      <c r="AZ6" s="435"/>
      <c r="BA6" s="435"/>
      <c r="BB6" s="435"/>
      <c r="BC6" s="435"/>
      <c r="BD6" s="435"/>
      <c r="BE6" s="435"/>
      <c r="BF6" s="435"/>
      <c r="BG6" s="435"/>
      <c r="BH6" s="435"/>
      <c r="BI6" s="435"/>
      <c r="BJ6" s="435"/>
      <c r="BK6" s="435"/>
      <c r="BL6" s="435"/>
      <c r="BM6" s="436"/>
      <c r="BN6" s="420">
        <v>1092557</v>
      </c>
      <c r="BO6" s="421"/>
      <c r="BP6" s="421"/>
      <c r="BQ6" s="421"/>
      <c r="BR6" s="421"/>
      <c r="BS6" s="421"/>
      <c r="BT6" s="421"/>
      <c r="BU6" s="422"/>
      <c r="BV6" s="420">
        <v>1048335</v>
      </c>
      <c r="BW6" s="421"/>
      <c r="BX6" s="421"/>
      <c r="BY6" s="421"/>
      <c r="BZ6" s="421"/>
      <c r="CA6" s="421"/>
      <c r="CB6" s="421"/>
      <c r="CC6" s="422"/>
      <c r="CD6" s="460" t="s">
        <v>99</v>
      </c>
      <c r="CE6" s="380"/>
      <c r="CF6" s="380"/>
      <c r="CG6" s="380"/>
      <c r="CH6" s="380"/>
      <c r="CI6" s="380"/>
      <c r="CJ6" s="380"/>
      <c r="CK6" s="380"/>
      <c r="CL6" s="380"/>
      <c r="CM6" s="380"/>
      <c r="CN6" s="380"/>
      <c r="CO6" s="380"/>
      <c r="CP6" s="380"/>
      <c r="CQ6" s="380"/>
      <c r="CR6" s="380"/>
      <c r="CS6" s="461"/>
      <c r="CT6" s="563">
        <v>89</v>
      </c>
      <c r="CU6" s="564"/>
      <c r="CV6" s="564"/>
      <c r="CW6" s="564"/>
      <c r="CX6" s="564"/>
      <c r="CY6" s="564"/>
      <c r="CZ6" s="564"/>
      <c r="DA6" s="565"/>
      <c r="DB6" s="563">
        <v>85.1</v>
      </c>
      <c r="DC6" s="564"/>
      <c r="DD6" s="564"/>
      <c r="DE6" s="564"/>
      <c r="DF6" s="564"/>
      <c r="DG6" s="564"/>
      <c r="DH6" s="564"/>
      <c r="DI6" s="565"/>
    </row>
    <row r="7" spans="1:119" ht="18.75" customHeight="1" x14ac:dyDescent="0.15">
      <c r="A7" s="180"/>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100</v>
      </c>
      <c r="AN7" s="377"/>
      <c r="AO7" s="377"/>
      <c r="AP7" s="377"/>
      <c r="AQ7" s="377"/>
      <c r="AR7" s="377"/>
      <c r="AS7" s="377"/>
      <c r="AT7" s="378"/>
      <c r="AU7" s="478" t="s">
        <v>90</v>
      </c>
      <c r="AV7" s="479"/>
      <c r="AW7" s="479"/>
      <c r="AX7" s="479"/>
      <c r="AY7" s="434" t="s">
        <v>101</v>
      </c>
      <c r="AZ7" s="435"/>
      <c r="BA7" s="435"/>
      <c r="BB7" s="435"/>
      <c r="BC7" s="435"/>
      <c r="BD7" s="435"/>
      <c r="BE7" s="435"/>
      <c r="BF7" s="435"/>
      <c r="BG7" s="435"/>
      <c r="BH7" s="435"/>
      <c r="BI7" s="435"/>
      <c r="BJ7" s="435"/>
      <c r="BK7" s="435"/>
      <c r="BL7" s="435"/>
      <c r="BM7" s="436"/>
      <c r="BN7" s="420">
        <v>956794</v>
      </c>
      <c r="BO7" s="421"/>
      <c r="BP7" s="421"/>
      <c r="BQ7" s="421"/>
      <c r="BR7" s="421"/>
      <c r="BS7" s="421"/>
      <c r="BT7" s="421"/>
      <c r="BU7" s="422"/>
      <c r="BV7" s="420">
        <v>897414</v>
      </c>
      <c r="BW7" s="421"/>
      <c r="BX7" s="421"/>
      <c r="BY7" s="421"/>
      <c r="BZ7" s="421"/>
      <c r="CA7" s="421"/>
      <c r="CB7" s="421"/>
      <c r="CC7" s="422"/>
      <c r="CD7" s="460" t="s">
        <v>102</v>
      </c>
      <c r="CE7" s="380"/>
      <c r="CF7" s="380"/>
      <c r="CG7" s="380"/>
      <c r="CH7" s="380"/>
      <c r="CI7" s="380"/>
      <c r="CJ7" s="380"/>
      <c r="CK7" s="380"/>
      <c r="CL7" s="380"/>
      <c r="CM7" s="380"/>
      <c r="CN7" s="380"/>
      <c r="CO7" s="380"/>
      <c r="CP7" s="380"/>
      <c r="CQ7" s="380"/>
      <c r="CR7" s="380"/>
      <c r="CS7" s="461"/>
      <c r="CT7" s="420">
        <v>3758742</v>
      </c>
      <c r="CU7" s="421"/>
      <c r="CV7" s="421"/>
      <c r="CW7" s="421"/>
      <c r="CX7" s="421"/>
      <c r="CY7" s="421"/>
      <c r="CZ7" s="421"/>
      <c r="DA7" s="422"/>
      <c r="DB7" s="420">
        <v>3703794</v>
      </c>
      <c r="DC7" s="421"/>
      <c r="DD7" s="421"/>
      <c r="DE7" s="421"/>
      <c r="DF7" s="421"/>
      <c r="DG7" s="421"/>
      <c r="DH7" s="421"/>
      <c r="DI7" s="422"/>
    </row>
    <row r="8" spans="1:119" ht="18.75" customHeight="1" thickBot="1" x14ac:dyDescent="0.2">
      <c r="A8" s="180"/>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103</v>
      </c>
      <c r="AN8" s="377"/>
      <c r="AO8" s="377"/>
      <c r="AP8" s="377"/>
      <c r="AQ8" s="377"/>
      <c r="AR8" s="377"/>
      <c r="AS8" s="377"/>
      <c r="AT8" s="378"/>
      <c r="AU8" s="478" t="s">
        <v>90</v>
      </c>
      <c r="AV8" s="479"/>
      <c r="AW8" s="479"/>
      <c r="AX8" s="479"/>
      <c r="AY8" s="434" t="s">
        <v>104</v>
      </c>
      <c r="AZ8" s="435"/>
      <c r="BA8" s="435"/>
      <c r="BB8" s="435"/>
      <c r="BC8" s="435"/>
      <c r="BD8" s="435"/>
      <c r="BE8" s="435"/>
      <c r="BF8" s="435"/>
      <c r="BG8" s="435"/>
      <c r="BH8" s="435"/>
      <c r="BI8" s="435"/>
      <c r="BJ8" s="435"/>
      <c r="BK8" s="435"/>
      <c r="BL8" s="435"/>
      <c r="BM8" s="436"/>
      <c r="BN8" s="420">
        <v>135763</v>
      </c>
      <c r="BO8" s="421"/>
      <c r="BP8" s="421"/>
      <c r="BQ8" s="421"/>
      <c r="BR8" s="421"/>
      <c r="BS8" s="421"/>
      <c r="BT8" s="421"/>
      <c r="BU8" s="422"/>
      <c r="BV8" s="420">
        <v>150921</v>
      </c>
      <c r="BW8" s="421"/>
      <c r="BX8" s="421"/>
      <c r="BY8" s="421"/>
      <c r="BZ8" s="421"/>
      <c r="CA8" s="421"/>
      <c r="CB8" s="421"/>
      <c r="CC8" s="422"/>
      <c r="CD8" s="460" t="s">
        <v>105</v>
      </c>
      <c r="CE8" s="380"/>
      <c r="CF8" s="380"/>
      <c r="CG8" s="380"/>
      <c r="CH8" s="380"/>
      <c r="CI8" s="380"/>
      <c r="CJ8" s="380"/>
      <c r="CK8" s="380"/>
      <c r="CL8" s="380"/>
      <c r="CM8" s="380"/>
      <c r="CN8" s="380"/>
      <c r="CO8" s="380"/>
      <c r="CP8" s="380"/>
      <c r="CQ8" s="380"/>
      <c r="CR8" s="380"/>
      <c r="CS8" s="461"/>
      <c r="CT8" s="523">
        <v>0.93</v>
      </c>
      <c r="CU8" s="524"/>
      <c r="CV8" s="524"/>
      <c r="CW8" s="524"/>
      <c r="CX8" s="524"/>
      <c r="CY8" s="524"/>
      <c r="CZ8" s="524"/>
      <c r="DA8" s="525"/>
      <c r="DB8" s="523">
        <v>0.97</v>
      </c>
      <c r="DC8" s="524"/>
      <c r="DD8" s="524"/>
      <c r="DE8" s="524"/>
      <c r="DF8" s="524"/>
      <c r="DG8" s="524"/>
      <c r="DH8" s="524"/>
      <c r="DI8" s="525"/>
    </row>
    <row r="9" spans="1:119" ht="18.75" customHeight="1" thickBot="1" x14ac:dyDescent="0.2">
      <c r="A9" s="180"/>
      <c r="B9" s="552" t="s">
        <v>106</v>
      </c>
      <c r="C9" s="553"/>
      <c r="D9" s="553"/>
      <c r="E9" s="553"/>
      <c r="F9" s="553"/>
      <c r="G9" s="553"/>
      <c r="H9" s="553"/>
      <c r="I9" s="553"/>
      <c r="J9" s="553"/>
      <c r="K9" s="471"/>
      <c r="L9" s="554" t="s">
        <v>107</v>
      </c>
      <c r="M9" s="555"/>
      <c r="N9" s="555"/>
      <c r="O9" s="555"/>
      <c r="P9" s="555"/>
      <c r="Q9" s="556"/>
      <c r="R9" s="557">
        <v>6430</v>
      </c>
      <c r="S9" s="558"/>
      <c r="T9" s="558"/>
      <c r="U9" s="558"/>
      <c r="V9" s="559"/>
      <c r="W9" s="489" t="s">
        <v>108</v>
      </c>
      <c r="X9" s="490"/>
      <c r="Y9" s="490"/>
      <c r="Z9" s="490"/>
      <c r="AA9" s="490"/>
      <c r="AB9" s="490"/>
      <c r="AC9" s="490"/>
      <c r="AD9" s="490"/>
      <c r="AE9" s="490"/>
      <c r="AF9" s="490"/>
      <c r="AG9" s="490"/>
      <c r="AH9" s="490"/>
      <c r="AI9" s="490"/>
      <c r="AJ9" s="490"/>
      <c r="AK9" s="490"/>
      <c r="AL9" s="560"/>
      <c r="AM9" s="477" t="s">
        <v>109</v>
      </c>
      <c r="AN9" s="377"/>
      <c r="AO9" s="377"/>
      <c r="AP9" s="377"/>
      <c r="AQ9" s="377"/>
      <c r="AR9" s="377"/>
      <c r="AS9" s="377"/>
      <c r="AT9" s="378"/>
      <c r="AU9" s="478" t="s">
        <v>90</v>
      </c>
      <c r="AV9" s="479"/>
      <c r="AW9" s="479"/>
      <c r="AX9" s="479"/>
      <c r="AY9" s="434" t="s">
        <v>110</v>
      </c>
      <c r="AZ9" s="435"/>
      <c r="BA9" s="435"/>
      <c r="BB9" s="435"/>
      <c r="BC9" s="435"/>
      <c r="BD9" s="435"/>
      <c r="BE9" s="435"/>
      <c r="BF9" s="435"/>
      <c r="BG9" s="435"/>
      <c r="BH9" s="435"/>
      <c r="BI9" s="435"/>
      <c r="BJ9" s="435"/>
      <c r="BK9" s="435"/>
      <c r="BL9" s="435"/>
      <c r="BM9" s="436"/>
      <c r="BN9" s="420">
        <v>-15158</v>
      </c>
      <c r="BO9" s="421"/>
      <c r="BP9" s="421"/>
      <c r="BQ9" s="421"/>
      <c r="BR9" s="421"/>
      <c r="BS9" s="421"/>
      <c r="BT9" s="421"/>
      <c r="BU9" s="422"/>
      <c r="BV9" s="420">
        <v>-7631</v>
      </c>
      <c r="BW9" s="421"/>
      <c r="BX9" s="421"/>
      <c r="BY9" s="421"/>
      <c r="BZ9" s="421"/>
      <c r="CA9" s="421"/>
      <c r="CB9" s="421"/>
      <c r="CC9" s="422"/>
      <c r="CD9" s="460" t="s">
        <v>111</v>
      </c>
      <c r="CE9" s="380"/>
      <c r="CF9" s="380"/>
      <c r="CG9" s="380"/>
      <c r="CH9" s="380"/>
      <c r="CI9" s="380"/>
      <c r="CJ9" s="380"/>
      <c r="CK9" s="380"/>
      <c r="CL9" s="380"/>
      <c r="CM9" s="380"/>
      <c r="CN9" s="380"/>
      <c r="CO9" s="380"/>
      <c r="CP9" s="380"/>
      <c r="CQ9" s="380"/>
      <c r="CR9" s="380"/>
      <c r="CS9" s="461"/>
      <c r="CT9" s="417">
        <v>5.6</v>
      </c>
      <c r="CU9" s="418"/>
      <c r="CV9" s="418"/>
      <c r="CW9" s="418"/>
      <c r="CX9" s="418"/>
      <c r="CY9" s="418"/>
      <c r="CZ9" s="418"/>
      <c r="DA9" s="419"/>
      <c r="DB9" s="417">
        <v>5</v>
      </c>
      <c r="DC9" s="418"/>
      <c r="DD9" s="418"/>
      <c r="DE9" s="418"/>
      <c r="DF9" s="418"/>
      <c r="DG9" s="418"/>
      <c r="DH9" s="418"/>
      <c r="DI9" s="419"/>
    </row>
    <row r="10" spans="1:119" ht="18.75" customHeight="1" thickBot="1" x14ac:dyDescent="0.2">
      <c r="A10" s="180"/>
      <c r="B10" s="552"/>
      <c r="C10" s="553"/>
      <c r="D10" s="553"/>
      <c r="E10" s="553"/>
      <c r="F10" s="553"/>
      <c r="G10" s="553"/>
      <c r="H10" s="553"/>
      <c r="I10" s="553"/>
      <c r="J10" s="553"/>
      <c r="K10" s="471"/>
      <c r="L10" s="376" t="s">
        <v>112</v>
      </c>
      <c r="M10" s="377"/>
      <c r="N10" s="377"/>
      <c r="O10" s="377"/>
      <c r="P10" s="377"/>
      <c r="Q10" s="378"/>
      <c r="R10" s="373">
        <v>6334</v>
      </c>
      <c r="S10" s="374"/>
      <c r="T10" s="374"/>
      <c r="U10" s="374"/>
      <c r="V10" s="433"/>
      <c r="W10" s="561"/>
      <c r="X10" s="371"/>
      <c r="Y10" s="371"/>
      <c r="Z10" s="371"/>
      <c r="AA10" s="371"/>
      <c r="AB10" s="371"/>
      <c r="AC10" s="371"/>
      <c r="AD10" s="371"/>
      <c r="AE10" s="371"/>
      <c r="AF10" s="371"/>
      <c r="AG10" s="371"/>
      <c r="AH10" s="371"/>
      <c r="AI10" s="371"/>
      <c r="AJ10" s="371"/>
      <c r="AK10" s="371"/>
      <c r="AL10" s="562"/>
      <c r="AM10" s="477" t="s">
        <v>113</v>
      </c>
      <c r="AN10" s="377"/>
      <c r="AO10" s="377"/>
      <c r="AP10" s="377"/>
      <c r="AQ10" s="377"/>
      <c r="AR10" s="377"/>
      <c r="AS10" s="377"/>
      <c r="AT10" s="378"/>
      <c r="AU10" s="478" t="s">
        <v>90</v>
      </c>
      <c r="AV10" s="479"/>
      <c r="AW10" s="479"/>
      <c r="AX10" s="479"/>
      <c r="AY10" s="434" t="s">
        <v>114</v>
      </c>
      <c r="AZ10" s="435"/>
      <c r="BA10" s="435"/>
      <c r="BB10" s="435"/>
      <c r="BC10" s="435"/>
      <c r="BD10" s="435"/>
      <c r="BE10" s="435"/>
      <c r="BF10" s="435"/>
      <c r="BG10" s="435"/>
      <c r="BH10" s="435"/>
      <c r="BI10" s="435"/>
      <c r="BJ10" s="435"/>
      <c r="BK10" s="435"/>
      <c r="BL10" s="435"/>
      <c r="BM10" s="436"/>
      <c r="BN10" s="420">
        <v>69547</v>
      </c>
      <c r="BO10" s="421"/>
      <c r="BP10" s="421"/>
      <c r="BQ10" s="421"/>
      <c r="BR10" s="421"/>
      <c r="BS10" s="421"/>
      <c r="BT10" s="421"/>
      <c r="BU10" s="422"/>
      <c r="BV10" s="420">
        <v>70741</v>
      </c>
      <c r="BW10" s="421"/>
      <c r="BX10" s="421"/>
      <c r="BY10" s="421"/>
      <c r="BZ10" s="421"/>
      <c r="CA10" s="421"/>
      <c r="CB10" s="421"/>
      <c r="CC10" s="422"/>
      <c r="CD10" s="183" t="s">
        <v>115</v>
      </c>
      <c r="CE10" s="184"/>
      <c r="CF10" s="184"/>
      <c r="CG10" s="184"/>
      <c r="CH10" s="184"/>
      <c r="CI10" s="184"/>
      <c r="CJ10" s="184"/>
      <c r="CK10" s="184"/>
      <c r="CL10" s="184"/>
      <c r="CM10" s="184"/>
      <c r="CN10" s="184"/>
      <c r="CO10" s="184"/>
      <c r="CP10" s="184"/>
      <c r="CQ10" s="184"/>
      <c r="CR10" s="184"/>
      <c r="CS10" s="185"/>
      <c r="CT10" s="186"/>
      <c r="CU10" s="187"/>
      <c r="CV10" s="187"/>
      <c r="CW10" s="187"/>
      <c r="CX10" s="187"/>
      <c r="CY10" s="187"/>
      <c r="CZ10" s="187"/>
      <c r="DA10" s="188"/>
      <c r="DB10" s="186"/>
      <c r="DC10" s="187"/>
      <c r="DD10" s="187"/>
      <c r="DE10" s="187"/>
      <c r="DF10" s="187"/>
      <c r="DG10" s="187"/>
      <c r="DH10" s="187"/>
      <c r="DI10" s="188"/>
    </row>
    <row r="11" spans="1:119" ht="18.75" customHeight="1" thickBot="1" x14ac:dyDescent="0.2">
      <c r="A11" s="180"/>
      <c r="B11" s="552"/>
      <c r="C11" s="553"/>
      <c r="D11" s="553"/>
      <c r="E11" s="553"/>
      <c r="F11" s="553"/>
      <c r="G11" s="553"/>
      <c r="H11" s="553"/>
      <c r="I11" s="553"/>
      <c r="J11" s="553"/>
      <c r="K11" s="471"/>
      <c r="L11" s="381" t="s">
        <v>116</v>
      </c>
      <c r="M11" s="382"/>
      <c r="N11" s="382"/>
      <c r="O11" s="382"/>
      <c r="P11" s="382"/>
      <c r="Q11" s="383"/>
      <c r="R11" s="549" t="s">
        <v>117</v>
      </c>
      <c r="S11" s="550"/>
      <c r="T11" s="550"/>
      <c r="U11" s="550"/>
      <c r="V11" s="551"/>
      <c r="W11" s="561"/>
      <c r="X11" s="371"/>
      <c r="Y11" s="371"/>
      <c r="Z11" s="371"/>
      <c r="AA11" s="371"/>
      <c r="AB11" s="371"/>
      <c r="AC11" s="371"/>
      <c r="AD11" s="371"/>
      <c r="AE11" s="371"/>
      <c r="AF11" s="371"/>
      <c r="AG11" s="371"/>
      <c r="AH11" s="371"/>
      <c r="AI11" s="371"/>
      <c r="AJ11" s="371"/>
      <c r="AK11" s="371"/>
      <c r="AL11" s="562"/>
      <c r="AM11" s="477" t="s">
        <v>118</v>
      </c>
      <c r="AN11" s="377"/>
      <c r="AO11" s="377"/>
      <c r="AP11" s="377"/>
      <c r="AQ11" s="377"/>
      <c r="AR11" s="377"/>
      <c r="AS11" s="377"/>
      <c r="AT11" s="378"/>
      <c r="AU11" s="478" t="s">
        <v>90</v>
      </c>
      <c r="AV11" s="479"/>
      <c r="AW11" s="479"/>
      <c r="AX11" s="479"/>
      <c r="AY11" s="434" t="s">
        <v>119</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0</v>
      </c>
      <c r="BW11" s="421"/>
      <c r="BX11" s="421"/>
      <c r="BY11" s="421"/>
      <c r="BZ11" s="421"/>
      <c r="CA11" s="421"/>
      <c r="CB11" s="421"/>
      <c r="CC11" s="422"/>
      <c r="CD11" s="460" t="s">
        <v>120</v>
      </c>
      <c r="CE11" s="380"/>
      <c r="CF11" s="380"/>
      <c r="CG11" s="380"/>
      <c r="CH11" s="380"/>
      <c r="CI11" s="380"/>
      <c r="CJ11" s="380"/>
      <c r="CK11" s="380"/>
      <c r="CL11" s="380"/>
      <c r="CM11" s="380"/>
      <c r="CN11" s="380"/>
      <c r="CO11" s="380"/>
      <c r="CP11" s="380"/>
      <c r="CQ11" s="380"/>
      <c r="CR11" s="380"/>
      <c r="CS11" s="461"/>
      <c r="CT11" s="523" t="s">
        <v>121</v>
      </c>
      <c r="CU11" s="524"/>
      <c r="CV11" s="524"/>
      <c r="CW11" s="524"/>
      <c r="CX11" s="524"/>
      <c r="CY11" s="524"/>
      <c r="CZ11" s="524"/>
      <c r="DA11" s="525"/>
      <c r="DB11" s="523" t="s">
        <v>121</v>
      </c>
      <c r="DC11" s="524"/>
      <c r="DD11" s="524"/>
      <c r="DE11" s="524"/>
      <c r="DF11" s="524"/>
      <c r="DG11" s="524"/>
      <c r="DH11" s="524"/>
      <c r="DI11" s="525"/>
    </row>
    <row r="12" spans="1:119" ht="18.75" customHeight="1" x14ac:dyDescent="0.15">
      <c r="A12" s="180"/>
      <c r="B12" s="526" t="s">
        <v>122</v>
      </c>
      <c r="C12" s="527"/>
      <c r="D12" s="527"/>
      <c r="E12" s="527"/>
      <c r="F12" s="527"/>
      <c r="G12" s="527"/>
      <c r="H12" s="527"/>
      <c r="I12" s="527"/>
      <c r="J12" s="527"/>
      <c r="K12" s="528"/>
      <c r="L12" s="535" t="s">
        <v>123</v>
      </c>
      <c r="M12" s="536"/>
      <c r="N12" s="536"/>
      <c r="O12" s="536"/>
      <c r="P12" s="536"/>
      <c r="Q12" s="537"/>
      <c r="R12" s="538">
        <v>5918</v>
      </c>
      <c r="S12" s="539"/>
      <c r="T12" s="539"/>
      <c r="U12" s="539"/>
      <c r="V12" s="540"/>
      <c r="W12" s="541" t="s">
        <v>1</v>
      </c>
      <c r="X12" s="479"/>
      <c r="Y12" s="479"/>
      <c r="Z12" s="479"/>
      <c r="AA12" s="479"/>
      <c r="AB12" s="542"/>
      <c r="AC12" s="543" t="s">
        <v>124</v>
      </c>
      <c r="AD12" s="544"/>
      <c r="AE12" s="544"/>
      <c r="AF12" s="544"/>
      <c r="AG12" s="545"/>
      <c r="AH12" s="543" t="s">
        <v>125</v>
      </c>
      <c r="AI12" s="544"/>
      <c r="AJ12" s="544"/>
      <c r="AK12" s="544"/>
      <c r="AL12" s="546"/>
      <c r="AM12" s="477" t="s">
        <v>126</v>
      </c>
      <c r="AN12" s="377"/>
      <c r="AO12" s="377"/>
      <c r="AP12" s="377"/>
      <c r="AQ12" s="377"/>
      <c r="AR12" s="377"/>
      <c r="AS12" s="377"/>
      <c r="AT12" s="378"/>
      <c r="AU12" s="478" t="s">
        <v>90</v>
      </c>
      <c r="AV12" s="479"/>
      <c r="AW12" s="479"/>
      <c r="AX12" s="479"/>
      <c r="AY12" s="434" t="s">
        <v>127</v>
      </c>
      <c r="AZ12" s="435"/>
      <c r="BA12" s="435"/>
      <c r="BB12" s="435"/>
      <c r="BC12" s="435"/>
      <c r="BD12" s="435"/>
      <c r="BE12" s="435"/>
      <c r="BF12" s="435"/>
      <c r="BG12" s="435"/>
      <c r="BH12" s="435"/>
      <c r="BI12" s="435"/>
      <c r="BJ12" s="435"/>
      <c r="BK12" s="435"/>
      <c r="BL12" s="435"/>
      <c r="BM12" s="436"/>
      <c r="BN12" s="420">
        <v>700000</v>
      </c>
      <c r="BO12" s="421"/>
      <c r="BP12" s="421"/>
      <c r="BQ12" s="421"/>
      <c r="BR12" s="421"/>
      <c r="BS12" s="421"/>
      <c r="BT12" s="421"/>
      <c r="BU12" s="422"/>
      <c r="BV12" s="420">
        <v>900000</v>
      </c>
      <c r="BW12" s="421"/>
      <c r="BX12" s="421"/>
      <c r="BY12" s="421"/>
      <c r="BZ12" s="421"/>
      <c r="CA12" s="421"/>
      <c r="CB12" s="421"/>
      <c r="CC12" s="422"/>
      <c r="CD12" s="460" t="s">
        <v>128</v>
      </c>
      <c r="CE12" s="380"/>
      <c r="CF12" s="380"/>
      <c r="CG12" s="380"/>
      <c r="CH12" s="380"/>
      <c r="CI12" s="380"/>
      <c r="CJ12" s="380"/>
      <c r="CK12" s="380"/>
      <c r="CL12" s="380"/>
      <c r="CM12" s="380"/>
      <c r="CN12" s="380"/>
      <c r="CO12" s="380"/>
      <c r="CP12" s="380"/>
      <c r="CQ12" s="380"/>
      <c r="CR12" s="380"/>
      <c r="CS12" s="461"/>
      <c r="CT12" s="523" t="s">
        <v>121</v>
      </c>
      <c r="CU12" s="524"/>
      <c r="CV12" s="524"/>
      <c r="CW12" s="524"/>
      <c r="CX12" s="524"/>
      <c r="CY12" s="524"/>
      <c r="CZ12" s="524"/>
      <c r="DA12" s="525"/>
      <c r="DB12" s="523" t="s">
        <v>121</v>
      </c>
      <c r="DC12" s="524"/>
      <c r="DD12" s="524"/>
      <c r="DE12" s="524"/>
      <c r="DF12" s="524"/>
      <c r="DG12" s="524"/>
      <c r="DH12" s="524"/>
      <c r="DI12" s="525"/>
    </row>
    <row r="13" spans="1:119" ht="18.75" customHeight="1" x14ac:dyDescent="0.15">
      <c r="A13" s="180"/>
      <c r="B13" s="529"/>
      <c r="C13" s="530"/>
      <c r="D13" s="530"/>
      <c r="E13" s="530"/>
      <c r="F13" s="530"/>
      <c r="G13" s="530"/>
      <c r="H13" s="530"/>
      <c r="I13" s="530"/>
      <c r="J13" s="530"/>
      <c r="K13" s="531"/>
      <c r="L13" s="189"/>
      <c r="M13" s="504" t="s">
        <v>129</v>
      </c>
      <c r="N13" s="505"/>
      <c r="O13" s="505"/>
      <c r="P13" s="505"/>
      <c r="Q13" s="506"/>
      <c r="R13" s="507">
        <v>5661</v>
      </c>
      <c r="S13" s="508"/>
      <c r="T13" s="508"/>
      <c r="U13" s="508"/>
      <c r="V13" s="509"/>
      <c r="W13" s="510" t="s">
        <v>130</v>
      </c>
      <c r="X13" s="406"/>
      <c r="Y13" s="406"/>
      <c r="Z13" s="406"/>
      <c r="AA13" s="406"/>
      <c r="AB13" s="407"/>
      <c r="AC13" s="373">
        <v>417</v>
      </c>
      <c r="AD13" s="374"/>
      <c r="AE13" s="374"/>
      <c r="AF13" s="374"/>
      <c r="AG13" s="375"/>
      <c r="AH13" s="373">
        <v>367</v>
      </c>
      <c r="AI13" s="374"/>
      <c r="AJ13" s="374"/>
      <c r="AK13" s="374"/>
      <c r="AL13" s="433"/>
      <c r="AM13" s="477" t="s">
        <v>131</v>
      </c>
      <c r="AN13" s="377"/>
      <c r="AO13" s="377"/>
      <c r="AP13" s="377"/>
      <c r="AQ13" s="377"/>
      <c r="AR13" s="377"/>
      <c r="AS13" s="377"/>
      <c r="AT13" s="378"/>
      <c r="AU13" s="478" t="s">
        <v>90</v>
      </c>
      <c r="AV13" s="479"/>
      <c r="AW13" s="479"/>
      <c r="AX13" s="479"/>
      <c r="AY13" s="434" t="s">
        <v>132</v>
      </c>
      <c r="AZ13" s="435"/>
      <c r="BA13" s="435"/>
      <c r="BB13" s="435"/>
      <c r="BC13" s="435"/>
      <c r="BD13" s="435"/>
      <c r="BE13" s="435"/>
      <c r="BF13" s="435"/>
      <c r="BG13" s="435"/>
      <c r="BH13" s="435"/>
      <c r="BI13" s="435"/>
      <c r="BJ13" s="435"/>
      <c r="BK13" s="435"/>
      <c r="BL13" s="435"/>
      <c r="BM13" s="436"/>
      <c r="BN13" s="420">
        <v>-645611</v>
      </c>
      <c r="BO13" s="421"/>
      <c r="BP13" s="421"/>
      <c r="BQ13" s="421"/>
      <c r="BR13" s="421"/>
      <c r="BS13" s="421"/>
      <c r="BT13" s="421"/>
      <c r="BU13" s="422"/>
      <c r="BV13" s="420">
        <v>-836890</v>
      </c>
      <c r="BW13" s="421"/>
      <c r="BX13" s="421"/>
      <c r="BY13" s="421"/>
      <c r="BZ13" s="421"/>
      <c r="CA13" s="421"/>
      <c r="CB13" s="421"/>
      <c r="CC13" s="422"/>
      <c r="CD13" s="460" t="s">
        <v>133</v>
      </c>
      <c r="CE13" s="380"/>
      <c r="CF13" s="380"/>
      <c r="CG13" s="380"/>
      <c r="CH13" s="380"/>
      <c r="CI13" s="380"/>
      <c r="CJ13" s="380"/>
      <c r="CK13" s="380"/>
      <c r="CL13" s="380"/>
      <c r="CM13" s="380"/>
      <c r="CN13" s="380"/>
      <c r="CO13" s="380"/>
      <c r="CP13" s="380"/>
      <c r="CQ13" s="380"/>
      <c r="CR13" s="380"/>
      <c r="CS13" s="461"/>
      <c r="CT13" s="417">
        <v>5.9</v>
      </c>
      <c r="CU13" s="418"/>
      <c r="CV13" s="418"/>
      <c r="CW13" s="418"/>
      <c r="CX13" s="418"/>
      <c r="CY13" s="418"/>
      <c r="CZ13" s="418"/>
      <c r="DA13" s="419"/>
      <c r="DB13" s="417">
        <v>5.5</v>
      </c>
      <c r="DC13" s="418"/>
      <c r="DD13" s="418"/>
      <c r="DE13" s="418"/>
      <c r="DF13" s="418"/>
      <c r="DG13" s="418"/>
      <c r="DH13" s="418"/>
      <c r="DI13" s="419"/>
    </row>
    <row r="14" spans="1:119" ht="18.75" customHeight="1" thickBot="1" x14ac:dyDescent="0.2">
      <c r="A14" s="180"/>
      <c r="B14" s="529"/>
      <c r="C14" s="530"/>
      <c r="D14" s="530"/>
      <c r="E14" s="530"/>
      <c r="F14" s="530"/>
      <c r="G14" s="530"/>
      <c r="H14" s="530"/>
      <c r="I14" s="530"/>
      <c r="J14" s="530"/>
      <c r="K14" s="531"/>
      <c r="L14" s="494" t="s">
        <v>134</v>
      </c>
      <c r="M14" s="547"/>
      <c r="N14" s="547"/>
      <c r="O14" s="547"/>
      <c r="P14" s="547"/>
      <c r="Q14" s="548"/>
      <c r="R14" s="507">
        <v>5982</v>
      </c>
      <c r="S14" s="508"/>
      <c r="T14" s="508"/>
      <c r="U14" s="508"/>
      <c r="V14" s="509"/>
      <c r="W14" s="511"/>
      <c r="X14" s="409"/>
      <c r="Y14" s="409"/>
      <c r="Z14" s="409"/>
      <c r="AA14" s="409"/>
      <c r="AB14" s="410"/>
      <c r="AC14" s="500">
        <v>12.5</v>
      </c>
      <c r="AD14" s="501"/>
      <c r="AE14" s="501"/>
      <c r="AF14" s="501"/>
      <c r="AG14" s="502"/>
      <c r="AH14" s="500">
        <v>10.9</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135</v>
      </c>
      <c r="CE14" s="458"/>
      <c r="CF14" s="458"/>
      <c r="CG14" s="458"/>
      <c r="CH14" s="458"/>
      <c r="CI14" s="458"/>
      <c r="CJ14" s="458"/>
      <c r="CK14" s="458"/>
      <c r="CL14" s="458"/>
      <c r="CM14" s="458"/>
      <c r="CN14" s="458"/>
      <c r="CO14" s="458"/>
      <c r="CP14" s="458"/>
      <c r="CQ14" s="458"/>
      <c r="CR14" s="458"/>
      <c r="CS14" s="459"/>
      <c r="CT14" s="517" t="s">
        <v>121</v>
      </c>
      <c r="CU14" s="518"/>
      <c r="CV14" s="518"/>
      <c r="CW14" s="518"/>
      <c r="CX14" s="518"/>
      <c r="CY14" s="518"/>
      <c r="CZ14" s="518"/>
      <c r="DA14" s="519"/>
      <c r="DB14" s="517" t="s">
        <v>121</v>
      </c>
      <c r="DC14" s="518"/>
      <c r="DD14" s="518"/>
      <c r="DE14" s="518"/>
      <c r="DF14" s="518"/>
      <c r="DG14" s="518"/>
      <c r="DH14" s="518"/>
      <c r="DI14" s="519"/>
    </row>
    <row r="15" spans="1:119" ht="18.75" customHeight="1" x14ac:dyDescent="0.15">
      <c r="A15" s="180"/>
      <c r="B15" s="529"/>
      <c r="C15" s="530"/>
      <c r="D15" s="530"/>
      <c r="E15" s="530"/>
      <c r="F15" s="530"/>
      <c r="G15" s="530"/>
      <c r="H15" s="530"/>
      <c r="I15" s="530"/>
      <c r="J15" s="530"/>
      <c r="K15" s="531"/>
      <c r="L15" s="189"/>
      <c r="M15" s="504" t="s">
        <v>129</v>
      </c>
      <c r="N15" s="505"/>
      <c r="O15" s="505"/>
      <c r="P15" s="505"/>
      <c r="Q15" s="506"/>
      <c r="R15" s="507">
        <v>5771</v>
      </c>
      <c r="S15" s="508"/>
      <c r="T15" s="508"/>
      <c r="U15" s="508"/>
      <c r="V15" s="509"/>
      <c r="W15" s="510" t="s">
        <v>136</v>
      </c>
      <c r="X15" s="406"/>
      <c r="Y15" s="406"/>
      <c r="Z15" s="406"/>
      <c r="AA15" s="406"/>
      <c r="AB15" s="407"/>
      <c r="AC15" s="373">
        <v>1099</v>
      </c>
      <c r="AD15" s="374"/>
      <c r="AE15" s="374"/>
      <c r="AF15" s="374"/>
      <c r="AG15" s="375"/>
      <c r="AH15" s="373">
        <v>1355</v>
      </c>
      <c r="AI15" s="374"/>
      <c r="AJ15" s="374"/>
      <c r="AK15" s="374"/>
      <c r="AL15" s="433"/>
      <c r="AM15" s="477"/>
      <c r="AN15" s="377"/>
      <c r="AO15" s="377"/>
      <c r="AP15" s="377"/>
      <c r="AQ15" s="377"/>
      <c r="AR15" s="377"/>
      <c r="AS15" s="377"/>
      <c r="AT15" s="378"/>
      <c r="AU15" s="478"/>
      <c r="AV15" s="479"/>
      <c r="AW15" s="479"/>
      <c r="AX15" s="479"/>
      <c r="AY15" s="446" t="s">
        <v>137</v>
      </c>
      <c r="AZ15" s="447"/>
      <c r="BA15" s="447"/>
      <c r="BB15" s="447"/>
      <c r="BC15" s="447"/>
      <c r="BD15" s="447"/>
      <c r="BE15" s="447"/>
      <c r="BF15" s="447"/>
      <c r="BG15" s="447"/>
      <c r="BH15" s="447"/>
      <c r="BI15" s="447"/>
      <c r="BJ15" s="447"/>
      <c r="BK15" s="447"/>
      <c r="BL15" s="447"/>
      <c r="BM15" s="448"/>
      <c r="BN15" s="449">
        <v>2629086</v>
      </c>
      <c r="BO15" s="450"/>
      <c r="BP15" s="450"/>
      <c r="BQ15" s="450"/>
      <c r="BR15" s="450"/>
      <c r="BS15" s="450"/>
      <c r="BT15" s="450"/>
      <c r="BU15" s="451"/>
      <c r="BV15" s="449">
        <v>2642895</v>
      </c>
      <c r="BW15" s="450"/>
      <c r="BX15" s="450"/>
      <c r="BY15" s="450"/>
      <c r="BZ15" s="450"/>
      <c r="CA15" s="450"/>
      <c r="CB15" s="450"/>
      <c r="CC15" s="451"/>
      <c r="CD15" s="520" t="s">
        <v>138</v>
      </c>
      <c r="CE15" s="521"/>
      <c r="CF15" s="521"/>
      <c r="CG15" s="521"/>
      <c r="CH15" s="521"/>
      <c r="CI15" s="521"/>
      <c r="CJ15" s="521"/>
      <c r="CK15" s="521"/>
      <c r="CL15" s="521"/>
      <c r="CM15" s="521"/>
      <c r="CN15" s="521"/>
      <c r="CO15" s="521"/>
      <c r="CP15" s="521"/>
      <c r="CQ15" s="521"/>
      <c r="CR15" s="521"/>
      <c r="CS15" s="522"/>
      <c r="CT15" s="190"/>
      <c r="CU15" s="191"/>
      <c r="CV15" s="191"/>
      <c r="CW15" s="191"/>
      <c r="CX15" s="191"/>
      <c r="CY15" s="191"/>
      <c r="CZ15" s="191"/>
      <c r="DA15" s="192"/>
      <c r="DB15" s="190"/>
      <c r="DC15" s="191"/>
      <c r="DD15" s="191"/>
      <c r="DE15" s="191"/>
      <c r="DF15" s="191"/>
      <c r="DG15" s="191"/>
      <c r="DH15" s="191"/>
      <c r="DI15" s="192"/>
    </row>
    <row r="16" spans="1:119" ht="18.75" customHeight="1" x14ac:dyDescent="0.15">
      <c r="A16" s="180"/>
      <c r="B16" s="529"/>
      <c r="C16" s="530"/>
      <c r="D16" s="530"/>
      <c r="E16" s="530"/>
      <c r="F16" s="530"/>
      <c r="G16" s="530"/>
      <c r="H16" s="530"/>
      <c r="I16" s="530"/>
      <c r="J16" s="530"/>
      <c r="K16" s="531"/>
      <c r="L16" s="494" t="s">
        <v>139</v>
      </c>
      <c r="M16" s="495"/>
      <c r="N16" s="495"/>
      <c r="O16" s="495"/>
      <c r="P16" s="495"/>
      <c r="Q16" s="496"/>
      <c r="R16" s="497" t="s">
        <v>140</v>
      </c>
      <c r="S16" s="498"/>
      <c r="T16" s="498"/>
      <c r="U16" s="498"/>
      <c r="V16" s="499"/>
      <c r="W16" s="511"/>
      <c r="X16" s="409"/>
      <c r="Y16" s="409"/>
      <c r="Z16" s="409"/>
      <c r="AA16" s="409"/>
      <c r="AB16" s="410"/>
      <c r="AC16" s="500">
        <v>33.1</v>
      </c>
      <c r="AD16" s="501"/>
      <c r="AE16" s="501"/>
      <c r="AF16" s="501"/>
      <c r="AG16" s="502"/>
      <c r="AH16" s="500">
        <v>40.1</v>
      </c>
      <c r="AI16" s="501"/>
      <c r="AJ16" s="501"/>
      <c r="AK16" s="501"/>
      <c r="AL16" s="503"/>
      <c r="AM16" s="477"/>
      <c r="AN16" s="377"/>
      <c r="AO16" s="377"/>
      <c r="AP16" s="377"/>
      <c r="AQ16" s="377"/>
      <c r="AR16" s="377"/>
      <c r="AS16" s="377"/>
      <c r="AT16" s="378"/>
      <c r="AU16" s="478"/>
      <c r="AV16" s="479"/>
      <c r="AW16" s="479"/>
      <c r="AX16" s="479"/>
      <c r="AY16" s="434" t="s">
        <v>141</v>
      </c>
      <c r="AZ16" s="435"/>
      <c r="BA16" s="435"/>
      <c r="BB16" s="435"/>
      <c r="BC16" s="435"/>
      <c r="BD16" s="435"/>
      <c r="BE16" s="435"/>
      <c r="BF16" s="435"/>
      <c r="BG16" s="435"/>
      <c r="BH16" s="435"/>
      <c r="BI16" s="435"/>
      <c r="BJ16" s="435"/>
      <c r="BK16" s="435"/>
      <c r="BL16" s="435"/>
      <c r="BM16" s="436"/>
      <c r="BN16" s="420">
        <v>2901124</v>
      </c>
      <c r="BO16" s="421"/>
      <c r="BP16" s="421"/>
      <c r="BQ16" s="421"/>
      <c r="BR16" s="421"/>
      <c r="BS16" s="421"/>
      <c r="BT16" s="421"/>
      <c r="BU16" s="422"/>
      <c r="BV16" s="420">
        <v>2829436</v>
      </c>
      <c r="BW16" s="421"/>
      <c r="BX16" s="421"/>
      <c r="BY16" s="421"/>
      <c r="BZ16" s="421"/>
      <c r="CA16" s="421"/>
      <c r="CB16" s="421"/>
      <c r="CC16" s="422"/>
      <c r="CD16" s="193"/>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80"/>
      <c r="B17" s="532"/>
      <c r="C17" s="533"/>
      <c r="D17" s="533"/>
      <c r="E17" s="533"/>
      <c r="F17" s="533"/>
      <c r="G17" s="533"/>
      <c r="H17" s="533"/>
      <c r="I17" s="533"/>
      <c r="J17" s="533"/>
      <c r="K17" s="534"/>
      <c r="L17" s="194"/>
      <c r="M17" s="513" t="s">
        <v>142</v>
      </c>
      <c r="N17" s="514"/>
      <c r="O17" s="514"/>
      <c r="P17" s="514"/>
      <c r="Q17" s="515"/>
      <c r="R17" s="497" t="s">
        <v>143</v>
      </c>
      <c r="S17" s="498"/>
      <c r="T17" s="498"/>
      <c r="U17" s="498"/>
      <c r="V17" s="499"/>
      <c r="W17" s="510" t="s">
        <v>144</v>
      </c>
      <c r="X17" s="406"/>
      <c r="Y17" s="406"/>
      <c r="Z17" s="406"/>
      <c r="AA17" s="406"/>
      <c r="AB17" s="407"/>
      <c r="AC17" s="373">
        <v>1808</v>
      </c>
      <c r="AD17" s="374"/>
      <c r="AE17" s="374"/>
      <c r="AF17" s="374"/>
      <c r="AG17" s="375"/>
      <c r="AH17" s="373">
        <v>1660</v>
      </c>
      <c r="AI17" s="374"/>
      <c r="AJ17" s="374"/>
      <c r="AK17" s="374"/>
      <c r="AL17" s="433"/>
      <c r="AM17" s="477"/>
      <c r="AN17" s="377"/>
      <c r="AO17" s="377"/>
      <c r="AP17" s="377"/>
      <c r="AQ17" s="377"/>
      <c r="AR17" s="377"/>
      <c r="AS17" s="377"/>
      <c r="AT17" s="378"/>
      <c r="AU17" s="478"/>
      <c r="AV17" s="479"/>
      <c r="AW17" s="479"/>
      <c r="AX17" s="479"/>
      <c r="AY17" s="434" t="s">
        <v>145</v>
      </c>
      <c r="AZ17" s="435"/>
      <c r="BA17" s="435"/>
      <c r="BB17" s="435"/>
      <c r="BC17" s="435"/>
      <c r="BD17" s="435"/>
      <c r="BE17" s="435"/>
      <c r="BF17" s="435"/>
      <c r="BG17" s="435"/>
      <c r="BH17" s="435"/>
      <c r="BI17" s="435"/>
      <c r="BJ17" s="435"/>
      <c r="BK17" s="435"/>
      <c r="BL17" s="435"/>
      <c r="BM17" s="436"/>
      <c r="BN17" s="420">
        <v>3444826</v>
      </c>
      <c r="BO17" s="421"/>
      <c r="BP17" s="421"/>
      <c r="BQ17" s="421"/>
      <c r="BR17" s="421"/>
      <c r="BS17" s="421"/>
      <c r="BT17" s="421"/>
      <c r="BU17" s="422"/>
      <c r="BV17" s="420">
        <v>3456711</v>
      </c>
      <c r="BW17" s="421"/>
      <c r="BX17" s="421"/>
      <c r="BY17" s="421"/>
      <c r="BZ17" s="421"/>
      <c r="CA17" s="421"/>
      <c r="CB17" s="421"/>
      <c r="CC17" s="422"/>
      <c r="CD17" s="193"/>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80"/>
      <c r="B18" s="470" t="s">
        <v>146</v>
      </c>
      <c r="C18" s="471"/>
      <c r="D18" s="471"/>
      <c r="E18" s="472"/>
      <c r="F18" s="472"/>
      <c r="G18" s="472"/>
      <c r="H18" s="472"/>
      <c r="I18" s="472"/>
      <c r="J18" s="472"/>
      <c r="K18" s="472"/>
      <c r="L18" s="473">
        <v>65.349999999999994</v>
      </c>
      <c r="M18" s="473"/>
      <c r="N18" s="473"/>
      <c r="O18" s="473"/>
      <c r="P18" s="473"/>
      <c r="Q18" s="473"/>
      <c r="R18" s="474"/>
      <c r="S18" s="474"/>
      <c r="T18" s="474"/>
      <c r="U18" s="474"/>
      <c r="V18" s="475"/>
      <c r="W18" s="491"/>
      <c r="X18" s="492"/>
      <c r="Y18" s="492"/>
      <c r="Z18" s="492"/>
      <c r="AA18" s="492"/>
      <c r="AB18" s="516"/>
      <c r="AC18" s="390">
        <v>54.4</v>
      </c>
      <c r="AD18" s="391"/>
      <c r="AE18" s="391"/>
      <c r="AF18" s="391"/>
      <c r="AG18" s="476"/>
      <c r="AH18" s="390">
        <v>49.1</v>
      </c>
      <c r="AI18" s="391"/>
      <c r="AJ18" s="391"/>
      <c r="AK18" s="391"/>
      <c r="AL18" s="392"/>
      <c r="AM18" s="477"/>
      <c r="AN18" s="377"/>
      <c r="AO18" s="377"/>
      <c r="AP18" s="377"/>
      <c r="AQ18" s="377"/>
      <c r="AR18" s="377"/>
      <c r="AS18" s="377"/>
      <c r="AT18" s="378"/>
      <c r="AU18" s="478"/>
      <c r="AV18" s="479"/>
      <c r="AW18" s="479"/>
      <c r="AX18" s="479"/>
      <c r="AY18" s="434" t="s">
        <v>147</v>
      </c>
      <c r="AZ18" s="435"/>
      <c r="BA18" s="435"/>
      <c r="BB18" s="435"/>
      <c r="BC18" s="435"/>
      <c r="BD18" s="435"/>
      <c r="BE18" s="435"/>
      <c r="BF18" s="435"/>
      <c r="BG18" s="435"/>
      <c r="BH18" s="435"/>
      <c r="BI18" s="435"/>
      <c r="BJ18" s="435"/>
      <c r="BK18" s="435"/>
      <c r="BL18" s="435"/>
      <c r="BM18" s="436"/>
      <c r="BN18" s="420">
        <v>3419882</v>
      </c>
      <c r="BO18" s="421"/>
      <c r="BP18" s="421"/>
      <c r="BQ18" s="421"/>
      <c r="BR18" s="421"/>
      <c r="BS18" s="421"/>
      <c r="BT18" s="421"/>
      <c r="BU18" s="422"/>
      <c r="BV18" s="420">
        <v>3128000</v>
      </c>
      <c r="BW18" s="421"/>
      <c r="BX18" s="421"/>
      <c r="BY18" s="421"/>
      <c r="BZ18" s="421"/>
      <c r="CA18" s="421"/>
      <c r="CB18" s="421"/>
      <c r="CC18" s="422"/>
      <c r="CD18" s="193"/>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80"/>
      <c r="B19" s="470" t="s">
        <v>148</v>
      </c>
      <c r="C19" s="471"/>
      <c r="D19" s="471"/>
      <c r="E19" s="472"/>
      <c r="F19" s="472"/>
      <c r="G19" s="472"/>
      <c r="H19" s="472"/>
      <c r="I19" s="472"/>
      <c r="J19" s="472"/>
      <c r="K19" s="472"/>
      <c r="L19" s="480">
        <v>98</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149</v>
      </c>
      <c r="AZ19" s="435"/>
      <c r="BA19" s="435"/>
      <c r="BB19" s="435"/>
      <c r="BC19" s="435"/>
      <c r="BD19" s="435"/>
      <c r="BE19" s="435"/>
      <c r="BF19" s="435"/>
      <c r="BG19" s="435"/>
      <c r="BH19" s="435"/>
      <c r="BI19" s="435"/>
      <c r="BJ19" s="435"/>
      <c r="BK19" s="435"/>
      <c r="BL19" s="435"/>
      <c r="BM19" s="436"/>
      <c r="BN19" s="420">
        <v>6721154</v>
      </c>
      <c r="BO19" s="421"/>
      <c r="BP19" s="421"/>
      <c r="BQ19" s="421"/>
      <c r="BR19" s="421"/>
      <c r="BS19" s="421"/>
      <c r="BT19" s="421"/>
      <c r="BU19" s="422"/>
      <c r="BV19" s="420">
        <v>6524019</v>
      </c>
      <c r="BW19" s="421"/>
      <c r="BX19" s="421"/>
      <c r="BY19" s="421"/>
      <c r="BZ19" s="421"/>
      <c r="CA19" s="421"/>
      <c r="CB19" s="421"/>
      <c r="CC19" s="422"/>
      <c r="CD19" s="193"/>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80"/>
      <c r="B20" s="470" t="s">
        <v>150</v>
      </c>
      <c r="C20" s="471"/>
      <c r="D20" s="471"/>
      <c r="E20" s="472"/>
      <c r="F20" s="472"/>
      <c r="G20" s="472"/>
      <c r="H20" s="472"/>
      <c r="I20" s="472"/>
      <c r="J20" s="472"/>
      <c r="K20" s="472"/>
      <c r="L20" s="480">
        <v>3166</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93"/>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80"/>
      <c r="B21" s="467" t="s">
        <v>151</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93"/>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15">
      <c r="A22" s="180"/>
      <c r="B22" s="396" t="s">
        <v>152</v>
      </c>
      <c r="C22" s="397"/>
      <c r="D22" s="398"/>
      <c r="E22" s="405" t="s">
        <v>1</v>
      </c>
      <c r="F22" s="406"/>
      <c r="G22" s="406"/>
      <c r="H22" s="406"/>
      <c r="I22" s="406"/>
      <c r="J22" s="406"/>
      <c r="K22" s="407"/>
      <c r="L22" s="405" t="s">
        <v>153</v>
      </c>
      <c r="M22" s="406"/>
      <c r="N22" s="406"/>
      <c r="O22" s="406"/>
      <c r="P22" s="407"/>
      <c r="Q22" s="411" t="s">
        <v>154</v>
      </c>
      <c r="R22" s="412"/>
      <c r="S22" s="412"/>
      <c r="T22" s="412"/>
      <c r="U22" s="412"/>
      <c r="V22" s="413"/>
      <c r="W22" s="462" t="s">
        <v>155</v>
      </c>
      <c r="X22" s="397"/>
      <c r="Y22" s="398"/>
      <c r="Z22" s="405" t="s">
        <v>1</v>
      </c>
      <c r="AA22" s="406"/>
      <c r="AB22" s="406"/>
      <c r="AC22" s="406"/>
      <c r="AD22" s="406"/>
      <c r="AE22" s="406"/>
      <c r="AF22" s="406"/>
      <c r="AG22" s="407"/>
      <c r="AH22" s="423" t="s">
        <v>156</v>
      </c>
      <c r="AI22" s="406"/>
      <c r="AJ22" s="406"/>
      <c r="AK22" s="406"/>
      <c r="AL22" s="407"/>
      <c r="AM22" s="423" t="s">
        <v>157</v>
      </c>
      <c r="AN22" s="424"/>
      <c r="AO22" s="424"/>
      <c r="AP22" s="424"/>
      <c r="AQ22" s="424"/>
      <c r="AR22" s="425"/>
      <c r="AS22" s="411" t="s">
        <v>154</v>
      </c>
      <c r="AT22" s="412"/>
      <c r="AU22" s="412"/>
      <c r="AV22" s="412"/>
      <c r="AW22" s="412"/>
      <c r="AX22" s="429"/>
      <c r="AY22" s="446" t="s">
        <v>158</v>
      </c>
      <c r="AZ22" s="447"/>
      <c r="BA22" s="447"/>
      <c r="BB22" s="447"/>
      <c r="BC22" s="447"/>
      <c r="BD22" s="447"/>
      <c r="BE22" s="447"/>
      <c r="BF22" s="447"/>
      <c r="BG22" s="447"/>
      <c r="BH22" s="447"/>
      <c r="BI22" s="447"/>
      <c r="BJ22" s="447"/>
      <c r="BK22" s="447"/>
      <c r="BL22" s="447"/>
      <c r="BM22" s="448"/>
      <c r="BN22" s="449">
        <v>8181257</v>
      </c>
      <c r="BO22" s="450"/>
      <c r="BP22" s="450"/>
      <c r="BQ22" s="450"/>
      <c r="BR22" s="450"/>
      <c r="BS22" s="450"/>
      <c r="BT22" s="450"/>
      <c r="BU22" s="451"/>
      <c r="BV22" s="449">
        <v>7315006</v>
      </c>
      <c r="BW22" s="450"/>
      <c r="BX22" s="450"/>
      <c r="BY22" s="450"/>
      <c r="BZ22" s="450"/>
      <c r="CA22" s="450"/>
      <c r="CB22" s="450"/>
      <c r="CC22" s="451"/>
      <c r="CD22" s="193"/>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15">
      <c r="A23" s="180"/>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159</v>
      </c>
      <c r="AZ23" s="435"/>
      <c r="BA23" s="435"/>
      <c r="BB23" s="435"/>
      <c r="BC23" s="435"/>
      <c r="BD23" s="435"/>
      <c r="BE23" s="435"/>
      <c r="BF23" s="435"/>
      <c r="BG23" s="435"/>
      <c r="BH23" s="435"/>
      <c r="BI23" s="435"/>
      <c r="BJ23" s="435"/>
      <c r="BK23" s="435"/>
      <c r="BL23" s="435"/>
      <c r="BM23" s="436"/>
      <c r="BN23" s="420">
        <v>8085236</v>
      </c>
      <c r="BO23" s="421"/>
      <c r="BP23" s="421"/>
      <c r="BQ23" s="421"/>
      <c r="BR23" s="421"/>
      <c r="BS23" s="421"/>
      <c r="BT23" s="421"/>
      <c r="BU23" s="422"/>
      <c r="BV23" s="420">
        <v>7191997</v>
      </c>
      <c r="BW23" s="421"/>
      <c r="BX23" s="421"/>
      <c r="BY23" s="421"/>
      <c r="BZ23" s="421"/>
      <c r="CA23" s="421"/>
      <c r="CB23" s="421"/>
      <c r="CC23" s="422"/>
      <c r="CD23" s="193"/>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80"/>
      <c r="B24" s="399"/>
      <c r="C24" s="400"/>
      <c r="D24" s="401"/>
      <c r="E24" s="376" t="s">
        <v>160</v>
      </c>
      <c r="F24" s="377"/>
      <c r="G24" s="377"/>
      <c r="H24" s="377"/>
      <c r="I24" s="377"/>
      <c r="J24" s="377"/>
      <c r="K24" s="378"/>
      <c r="L24" s="373">
        <v>1</v>
      </c>
      <c r="M24" s="374"/>
      <c r="N24" s="374"/>
      <c r="O24" s="374"/>
      <c r="P24" s="375"/>
      <c r="Q24" s="373">
        <v>8700</v>
      </c>
      <c r="R24" s="374"/>
      <c r="S24" s="374"/>
      <c r="T24" s="374"/>
      <c r="U24" s="374"/>
      <c r="V24" s="375"/>
      <c r="W24" s="463"/>
      <c r="X24" s="400"/>
      <c r="Y24" s="401"/>
      <c r="Z24" s="376" t="s">
        <v>161</v>
      </c>
      <c r="AA24" s="377"/>
      <c r="AB24" s="377"/>
      <c r="AC24" s="377"/>
      <c r="AD24" s="377"/>
      <c r="AE24" s="377"/>
      <c r="AF24" s="377"/>
      <c r="AG24" s="378"/>
      <c r="AH24" s="373">
        <v>144</v>
      </c>
      <c r="AI24" s="374"/>
      <c r="AJ24" s="374"/>
      <c r="AK24" s="374"/>
      <c r="AL24" s="375"/>
      <c r="AM24" s="373">
        <v>404064</v>
      </c>
      <c r="AN24" s="374"/>
      <c r="AO24" s="374"/>
      <c r="AP24" s="374"/>
      <c r="AQ24" s="374"/>
      <c r="AR24" s="375"/>
      <c r="AS24" s="373">
        <v>2806</v>
      </c>
      <c r="AT24" s="374"/>
      <c r="AU24" s="374"/>
      <c r="AV24" s="374"/>
      <c r="AW24" s="374"/>
      <c r="AX24" s="433"/>
      <c r="AY24" s="393" t="s">
        <v>162</v>
      </c>
      <c r="AZ24" s="394"/>
      <c r="BA24" s="394"/>
      <c r="BB24" s="394"/>
      <c r="BC24" s="394"/>
      <c r="BD24" s="394"/>
      <c r="BE24" s="394"/>
      <c r="BF24" s="394"/>
      <c r="BG24" s="394"/>
      <c r="BH24" s="394"/>
      <c r="BI24" s="394"/>
      <c r="BJ24" s="394"/>
      <c r="BK24" s="394"/>
      <c r="BL24" s="394"/>
      <c r="BM24" s="395"/>
      <c r="BN24" s="420">
        <v>7795049</v>
      </c>
      <c r="BO24" s="421"/>
      <c r="BP24" s="421"/>
      <c r="BQ24" s="421"/>
      <c r="BR24" s="421"/>
      <c r="BS24" s="421"/>
      <c r="BT24" s="421"/>
      <c r="BU24" s="422"/>
      <c r="BV24" s="420">
        <v>6815745</v>
      </c>
      <c r="BW24" s="421"/>
      <c r="BX24" s="421"/>
      <c r="BY24" s="421"/>
      <c r="BZ24" s="421"/>
      <c r="CA24" s="421"/>
      <c r="CB24" s="421"/>
      <c r="CC24" s="422"/>
      <c r="CD24" s="193"/>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15">
      <c r="A25" s="180"/>
      <c r="B25" s="399"/>
      <c r="C25" s="400"/>
      <c r="D25" s="401"/>
      <c r="E25" s="376" t="s">
        <v>163</v>
      </c>
      <c r="F25" s="377"/>
      <c r="G25" s="377"/>
      <c r="H25" s="377"/>
      <c r="I25" s="377"/>
      <c r="J25" s="377"/>
      <c r="K25" s="378"/>
      <c r="L25" s="373">
        <v>2</v>
      </c>
      <c r="M25" s="374"/>
      <c r="N25" s="374"/>
      <c r="O25" s="374"/>
      <c r="P25" s="375"/>
      <c r="Q25" s="373">
        <v>6530</v>
      </c>
      <c r="R25" s="374"/>
      <c r="S25" s="374"/>
      <c r="T25" s="374"/>
      <c r="U25" s="374"/>
      <c r="V25" s="375"/>
      <c r="W25" s="463"/>
      <c r="X25" s="400"/>
      <c r="Y25" s="401"/>
      <c r="Z25" s="376" t="s">
        <v>164</v>
      </c>
      <c r="AA25" s="377"/>
      <c r="AB25" s="377"/>
      <c r="AC25" s="377"/>
      <c r="AD25" s="377"/>
      <c r="AE25" s="377"/>
      <c r="AF25" s="377"/>
      <c r="AG25" s="378"/>
      <c r="AH25" s="373" t="s">
        <v>121</v>
      </c>
      <c r="AI25" s="374"/>
      <c r="AJ25" s="374"/>
      <c r="AK25" s="374"/>
      <c r="AL25" s="375"/>
      <c r="AM25" s="373" t="s">
        <v>121</v>
      </c>
      <c r="AN25" s="374"/>
      <c r="AO25" s="374"/>
      <c r="AP25" s="374"/>
      <c r="AQ25" s="374"/>
      <c r="AR25" s="375"/>
      <c r="AS25" s="373" t="s">
        <v>121</v>
      </c>
      <c r="AT25" s="374"/>
      <c r="AU25" s="374"/>
      <c r="AV25" s="374"/>
      <c r="AW25" s="374"/>
      <c r="AX25" s="433"/>
      <c r="AY25" s="446" t="s">
        <v>165</v>
      </c>
      <c r="AZ25" s="447"/>
      <c r="BA25" s="447"/>
      <c r="BB25" s="447"/>
      <c r="BC25" s="447"/>
      <c r="BD25" s="447"/>
      <c r="BE25" s="447"/>
      <c r="BF25" s="447"/>
      <c r="BG25" s="447"/>
      <c r="BH25" s="447"/>
      <c r="BI25" s="447"/>
      <c r="BJ25" s="447"/>
      <c r="BK25" s="447"/>
      <c r="BL25" s="447"/>
      <c r="BM25" s="448"/>
      <c r="BN25" s="449">
        <v>2027533</v>
      </c>
      <c r="BO25" s="450"/>
      <c r="BP25" s="450"/>
      <c r="BQ25" s="450"/>
      <c r="BR25" s="450"/>
      <c r="BS25" s="450"/>
      <c r="BT25" s="450"/>
      <c r="BU25" s="451"/>
      <c r="BV25" s="449">
        <v>4586246</v>
      </c>
      <c r="BW25" s="450"/>
      <c r="BX25" s="450"/>
      <c r="BY25" s="450"/>
      <c r="BZ25" s="450"/>
      <c r="CA25" s="450"/>
      <c r="CB25" s="450"/>
      <c r="CC25" s="451"/>
      <c r="CD25" s="193"/>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15">
      <c r="A26" s="180"/>
      <c r="B26" s="399"/>
      <c r="C26" s="400"/>
      <c r="D26" s="401"/>
      <c r="E26" s="376" t="s">
        <v>166</v>
      </c>
      <c r="F26" s="377"/>
      <c r="G26" s="377"/>
      <c r="H26" s="377"/>
      <c r="I26" s="377"/>
      <c r="J26" s="377"/>
      <c r="K26" s="378"/>
      <c r="L26" s="373">
        <v>1</v>
      </c>
      <c r="M26" s="374"/>
      <c r="N26" s="374"/>
      <c r="O26" s="374"/>
      <c r="P26" s="375"/>
      <c r="Q26" s="373">
        <v>6090</v>
      </c>
      <c r="R26" s="374"/>
      <c r="S26" s="374"/>
      <c r="T26" s="374"/>
      <c r="U26" s="374"/>
      <c r="V26" s="375"/>
      <c r="W26" s="463"/>
      <c r="X26" s="400"/>
      <c r="Y26" s="401"/>
      <c r="Z26" s="376" t="s">
        <v>167</v>
      </c>
      <c r="AA26" s="431"/>
      <c r="AB26" s="431"/>
      <c r="AC26" s="431"/>
      <c r="AD26" s="431"/>
      <c r="AE26" s="431"/>
      <c r="AF26" s="431"/>
      <c r="AG26" s="432"/>
      <c r="AH26" s="373">
        <v>4</v>
      </c>
      <c r="AI26" s="374"/>
      <c r="AJ26" s="374"/>
      <c r="AK26" s="374"/>
      <c r="AL26" s="375"/>
      <c r="AM26" s="373">
        <v>10784</v>
      </c>
      <c r="AN26" s="374"/>
      <c r="AO26" s="374"/>
      <c r="AP26" s="374"/>
      <c r="AQ26" s="374"/>
      <c r="AR26" s="375"/>
      <c r="AS26" s="373">
        <v>2696</v>
      </c>
      <c r="AT26" s="374"/>
      <c r="AU26" s="374"/>
      <c r="AV26" s="374"/>
      <c r="AW26" s="374"/>
      <c r="AX26" s="433"/>
      <c r="AY26" s="460" t="s">
        <v>168</v>
      </c>
      <c r="AZ26" s="380"/>
      <c r="BA26" s="380"/>
      <c r="BB26" s="380"/>
      <c r="BC26" s="380"/>
      <c r="BD26" s="380"/>
      <c r="BE26" s="380"/>
      <c r="BF26" s="380"/>
      <c r="BG26" s="380"/>
      <c r="BH26" s="380"/>
      <c r="BI26" s="380"/>
      <c r="BJ26" s="380"/>
      <c r="BK26" s="380"/>
      <c r="BL26" s="380"/>
      <c r="BM26" s="461"/>
      <c r="BN26" s="420" t="s">
        <v>121</v>
      </c>
      <c r="BO26" s="421"/>
      <c r="BP26" s="421"/>
      <c r="BQ26" s="421"/>
      <c r="BR26" s="421"/>
      <c r="BS26" s="421"/>
      <c r="BT26" s="421"/>
      <c r="BU26" s="422"/>
      <c r="BV26" s="420" t="s">
        <v>121</v>
      </c>
      <c r="BW26" s="421"/>
      <c r="BX26" s="421"/>
      <c r="BY26" s="421"/>
      <c r="BZ26" s="421"/>
      <c r="CA26" s="421"/>
      <c r="CB26" s="421"/>
      <c r="CC26" s="422"/>
      <c r="CD26" s="193"/>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80"/>
      <c r="B27" s="399"/>
      <c r="C27" s="400"/>
      <c r="D27" s="401"/>
      <c r="E27" s="376" t="s">
        <v>169</v>
      </c>
      <c r="F27" s="377"/>
      <c r="G27" s="377"/>
      <c r="H27" s="377"/>
      <c r="I27" s="377"/>
      <c r="J27" s="377"/>
      <c r="K27" s="378"/>
      <c r="L27" s="373">
        <v>1</v>
      </c>
      <c r="M27" s="374"/>
      <c r="N27" s="374"/>
      <c r="O27" s="374"/>
      <c r="P27" s="375"/>
      <c r="Q27" s="373">
        <v>3390</v>
      </c>
      <c r="R27" s="374"/>
      <c r="S27" s="374"/>
      <c r="T27" s="374"/>
      <c r="U27" s="374"/>
      <c r="V27" s="375"/>
      <c r="W27" s="463"/>
      <c r="X27" s="400"/>
      <c r="Y27" s="401"/>
      <c r="Z27" s="376" t="s">
        <v>170</v>
      </c>
      <c r="AA27" s="377"/>
      <c r="AB27" s="377"/>
      <c r="AC27" s="377"/>
      <c r="AD27" s="377"/>
      <c r="AE27" s="377"/>
      <c r="AF27" s="377"/>
      <c r="AG27" s="378"/>
      <c r="AH27" s="373">
        <v>2</v>
      </c>
      <c r="AI27" s="374"/>
      <c r="AJ27" s="374"/>
      <c r="AK27" s="374"/>
      <c r="AL27" s="375"/>
      <c r="AM27" s="373" t="s">
        <v>171</v>
      </c>
      <c r="AN27" s="374"/>
      <c r="AO27" s="374"/>
      <c r="AP27" s="374"/>
      <c r="AQ27" s="374"/>
      <c r="AR27" s="375"/>
      <c r="AS27" s="373" t="s">
        <v>171</v>
      </c>
      <c r="AT27" s="374"/>
      <c r="AU27" s="374"/>
      <c r="AV27" s="374"/>
      <c r="AW27" s="374"/>
      <c r="AX27" s="433"/>
      <c r="AY27" s="457" t="s">
        <v>172</v>
      </c>
      <c r="AZ27" s="458"/>
      <c r="BA27" s="458"/>
      <c r="BB27" s="458"/>
      <c r="BC27" s="458"/>
      <c r="BD27" s="458"/>
      <c r="BE27" s="458"/>
      <c r="BF27" s="458"/>
      <c r="BG27" s="458"/>
      <c r="BH27" s="458"/>
      <c r="BI27" s="458"/>
      <c r="BJ27" s="458"/>
      <c r="BK27" s="458"/>
      <c r="BL27" s="458"/>
      <c r="BM27" s="459"/>
      <c r="BN27" s="454">
        <v>163348</v>
      </c>
      <c r="BO27" s="455"/>
      <c r="BP27" s="455"/>
      <c r="BQ27" s="455"/>
      <c r="BR27" s="455"/>
      <c r="BS27" s="455"/>
      <c r="BT27" s="455"/>
      <c r="BU27" s="456"/>
      <c r="BV27" s="454">
        <v>163346</v>
      </c>
      <c r="BW27" s="455"/>
      <c r="BX27" s="455"/>
      <c r="BY27" s="455"/>
      <c r="BZ27" s="455"/>
      <c r="CA27" s="455"/>
      <c r="CB27" s="455"/>
      <c r="CC27" s="456"/>
      <c r="CD27" s="195"/>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15">
      <c r="A28" s="180"/>
      <c r="B28" s="399"/>
      <c r="C28" s="400"/>
      <c r="D28" s="401"/>
      <c r="E28" s="376" t="s">
        <v>173</v>
      </c>
      <c r="F28" s="377"/>
      <c r="G28" s="377"/>
      <c r="H28" s="377"/>
      <c r="I28" s="377"/>
      <c r="J28" s="377"/>
      <c r="K28" s="378"/>
      <c r="L28" s="373">
        <v>1</v>
      </c>
      <c r="M28" s="374"/>
      <c r="N28" s="374"/>
      <c r="O28" s="374"/>
      <c r="P28" s="375"/>
      <c r="Q28" s="373">
        <v>2890</v>
      </c>
      <c r="R28" s="374"/>
      <c r="S28" s="374"/>
      <c r="T28" s="374"/>
      <c r="U28" s="374"/>
      <c r="V28" s="375"/>
      <c r="W28" s="463"/>
      <c r="X28" s="400"/>
      <c r="Y28" s="401"/>
      <c r="Z28" s="376" t="s">
        <v>174</v>
      </c>
      <c r="AA28" s="377"/>
      <c r="AB28" s="377"/>
      <c r="AC28" s="377"/>
      <c r="AD28" s="377"/>
      <c r="AE28" s="377"/>
      <c r="AF28" s="377"/>
      <c r="AG28" s="378"/>
      <c r="AH28" s="373" t="s">
        <v>121</v>
      </c>
      <c r="AI28" s="374"/>
      <c r="AJ28" s="374"/>
      <c r="AK28" s="374"/>
      <c r="AL28" s="375"/>
      <c r="AM28" s="373" t="s">
        <v>121</v>
      </c>
      <c r="AN28" s="374"/>
      <c r="AO28" s="374"/>
      <c r="AP28" s="374"/>
      <c r="AQ28" s="374"/>
      <c r="AR28" s="375"/>
      <c r="AS28" s="373" t="s">
        <v>121</v>
      </c>
      <c r="AT28" s="374"/>
      <c r="AU28" s="374"/>
      <c r="AV28" s="374"/>
      <c r="AW28" s="374"/>
      <c r="AX28" s="433"/>
      <c r="AY28" s="437" t="s">
        <v>175</v>
      </c>
      <c r="AZ28" s="438"/>
      <c r="BA28" s="438"/>
      <c r="BB28" s="439"/>
      <c r="BC28" s="446" t="s">
        <v>46</v>
      </c>
      <c r="BD28" s="447"/>
      <c r="BE28" s="447"/>
      <c r="BF28" s="447"/>
      <c r="BG28" s="447"/>
      <c r="BH28" s="447"/>
      <c r="BI28" s="447"/>
      <c r="BJ28" s="447"/>
      <c r="BK28" s="447"/>
      <c r="BL28" s="447"/>
      <c r="BM28" s="448"/>
      <c r="BN28" s="449">
        <v>11636940</v>
      </c>
      <c r="BO28" s="450"/>
      <c r="BP28" s="450"/>
      <c r="BQ28" s="450"/>
      <c r="BR28" s="450"/>
      <c r="BS28" s="450"/>
      <c r="BT28" s="450"/>
      <c r="BU28" s="451"/>
      <c r="BV28" s="449">
        <v>12116472</v>
      </c>
      <c r="BW28" s="450"/>
      <c r="BX28" s="450"/>
      <c r="BY28" s="450"/>
      <c r="BZ28" s="450"/>
      <c r="CA28" s="450"/>
      <c r="CB28" s="450"/>
      <c r="CC28" s="451"/>
      <c r="CD28" s="193"/>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15">
      <c r="A29" s="180"/>
      <c r="B29" s="399"/>
      <c r="C29" s="400"/>
      <c r="D29" s="401"/>
      <c r="E29" s="376" t="s">
        <v>176</v>
      </c>
      <c r="F29" s="377"/>
      <c r="G29" s="377"/>
      <c r="H29" s="377"/>
      <c r="I29" s="377"/>
      <c r="J29" s="377"/>
      <c r="K29" s="378"/>
      <c r="L29" s="373">
        <v>10</v>
      </c>
      <c r="M29" s="374"/>
      <c r="N29" s="374"/>
      <c r="O29" s="374"/>
      <c r="P29" s="375"/>
      <c r="Q29" s="373">
        <v>2740</v>
      </c>
      <c r="R29" s="374"/>
      <c r="S29" s="374"/>
      <c r="T29" s="374"/>
      <c r="U29" s="374"/>
      <c r="V29" s="375"/>
      <c r="W29" s="464"/>
      <c r="X29" s="465"/>
      <c r="Y29" s="466"/>
      <c r="Z29" s="376" t="s">
        <v>177</v>
      </c>
      <c r="AA29" s="377"/>
      <c r="AB29" s="377"/>
      <c r="AC29" s="377"/>
      <c r="AD29" s="377"/>
      <c r="AE29" s="377"/>
      <c r="AF29" s="377"/>
      <c r="AG29" s="378"/>
      <c r="AH29" s="373">
        <v>146</v>
      </c>
      <c r="AI29" s="374"/>
      <c r="AJ29" s="374"/>
      <c r="AK29" s="374"/>
      <c r="AL29" s="375"/>
      <c r="AM29" s="373">
        <v>412172</v>
      </c>
      <c r="AN29" s="374"/>
      <c r="AO29" s="374"/>
      <c r="AP29" s="374"/>
      <c r="AQ29" s="374"/>
      <c r="AR29" s="375"/>
      <c r="AS29" s="373">
        <v>2823</v>
      </c>
      <c r="AT29" s="374"/>
      <c r="AU29" s="374"/>
      <c r="AV29" s="374"/>
      <c r="AW29" s="374"/>
      <c r="AX29" s="433"/>
      <c r="AY29" s="440"/>
      <c r="AZ29" s="441"/>
      <c r="BA29" s="441"/>
      <c r="BB29" s="442"/>
      <c r="BC29" s="434" t="s">
        <v>178</v>
      </c>
      <c r="BD29" s="435"/>
      <c r="BE29" s="435"/>
      <c r="BF29" s="435"/>
      <c r="BG29" s="435"/>
      <c r="BH29" s="435"/>
      <c r="BI29" s="435"/>
      <c r="BJ29" s="435"/>
      <c r="BK29" s="435"/>
      <c r="BL29" s="435"/>
      <c r="BM29" s="436"/>
      <c r="BN29" s="420">
        <v>15369</v>
      </c>
      <c r="BO29" s="421"/>
      <c r="BP29" s="421"/>
      <c r="BQ29" s="421"/>
      <c r="BR29" s="421"/>
      <c r="BS29" s="421"/>
      <c r="BT29" s="421"/>
      <c r="BU29" s="422"/>
      <c r="BV29" s="420">
        <v>15369</v>
      </c>
      <c r="BW29" s="421"/>
      <c r="BX29" s="421"/>
      <c r="BY29" s="421"/>
      <c r="BZ29" s="421"/>
      <c r="CA29" s="421"/>
      <c r="CB29" s="421"/>
      <c r="CC29" s="422"/>
      <c r="CD29" s="195"/>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80"/>
      <c r="B30" s="402"/>
      <c r="C30" s="403"/>
      <c r="D30" s="404"/>
      <c r="E30" s="381"/>
      <c r="F30" s="382"/>
      <c r="G30" s="382"/>
      <c r="H30" s="382"/>
      <c r="I30" s="382"/>
      <c r="J30" s="382"/>
      <c r="K30" s="383"/>
      <c r="L30" s="384"/>
      <c r="M30" s="385"/>
      <c r="N30" s="385"/>
      <c r="O30" s="385"/>
      <c r="P30" s="386"/>
      <c r="Q30" s="384"/>
      <c r="R30" s="385"/>
      <c r="S30" s="385"/>
      <c r="T30" s="385"/>
      <c r="U30" s="385"/>
      <c r="V30" s="386"/>
      <c r="W30" s="387" t="s">
        <v>179</v>
      </c>
      <c r="X30" s="388"/>
      <c r="Y30" s="388"/>
      <c r="Z30" s="388"/>
      <c r="AA30" s="388"/>
      <c r="AB30" s="388"/>
      <c r="AC30" s="388"/>
      <c r="AD30" s="388"/>
      <c r="AE30" s="388"/>
      <c r="AF30" s="388"/>
      <c r="AG30" s="389"/>
      <c r="AH30" s="390">
        <v>94.8</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6224558</v>
      </c>
      <c r="BO30" s="455"/>
      <c r="BP30" s="455"/>
      <c r="BQ30" s="455"/>
      <c r="BR30" s="455"/>
      <c r="BS30" s="455"/>
      <c r="BT30" s="455"/>
      <c r="BU30" s="456"/>
      <c r="BV30" s="454">
        <v>5475406</v>
      </c>
      <c r="BW30" s="455"/>
      <c r="BX30" s="455"/>
      <c r="BY30" s="455"/>
      <c r="BZ30" s="455"/>
      <c r="CA30" s="455"/>
      <c r="CB30" s="455"/>
      <c r="CC30" s="456"/>
      <c r="CD30" s="196"/>
      <c r="CE30" s="197"/>
      <c r="CF30" s="197"/>
      <c r="CG30" s="197"/>
      <c r="CH30" s="197"/>
      <c r="CI30" s="197"/>
      <c r="CJ30" s="197"/>
      <c r="CK30" s="197"/>
      <c r="CL30" s="197"/>
      <c r="CM30" s="197"/>
      <c r="CN30" s="197"/>
      <c r="CO30" s="197"/>
      <c r="CP30" s="197"/>
      <c r="CQ30" s="197"/>
      <c r="CR30" s="197"/>
      <c r="CS30" s="198"/>
      <c r="CT30" s="199"/>
      <c r="CU30" s="200"/>
      <c r="CV30" s="200"/>
      <c r="CW30" s="200"/>
      <c r="CX30" s="200"/>
      <c r="CY30" s="200"/>
      <c r="CZ30" s="200"/>
      <c r="DA30" s="201"/>
      <c r="DB30" s="199"/>
      <c r="DC30" s="200"/>
      <c r="DD30" s="200"/>
      <c r="DE30" s="200"/>
      <c r="DF30" s="200"/>
      <c r="DG30" s="200"/>
      <c r="DH30" s="200"/>
      <c r="DI30" s="201"/>
    </row>
    <row r="31" spans="1:113" ht="13.5" customHeight="1" x14ac:dyDescent="0.15">
      <c r="A31" s="180"/>
      <c r="B31" s="202"/>
      <c r="DI31" s="203"/>
    </row>
    <row r="32" spans="1:113" ht="13.5" customHeight="1" x14ac:dyDescent="0.15">
      <c r="A32" s="180"/>
      <c r="B32" s="204"/>
      <c r="C32" s="379" t="s">
        <v>180</v>
      </c>
      <c r="D32" s="379"/>
      <c r="E32" s="379"/>
      <c r="F32" s="379"/>
      <c r="G32" s="379"/>
      <c r="H32" s="379"/>
      <c r="I32" s="379"/>
      <c r="J32" s="379"/>
      <c r="K32" s="379"/>
      <c r="L32" s="379"/>
      <c r="M32" s="379"/>
      <c r="N32" s="379"/>
      <c r="O32" s="379"/>
      <c r="P32" s="379"/>
      <c r="Q32" s="379"/>
      <c r="R32" s="379"/>
      <c r="S32" s="379"/>
      <c r="U32" s="380" t="s">
        <v>181</v>
      </c>
      <c r="V32" s="380"/>
      <c r="W32" s="380"/>
      <c r="X32" s="380"/>
      <c r="Y32" s="380"/>
      <c r="Z32" s="380"/>
      <c r="AA32" s="380"/>
      <c r="AB32" s="380"/>
      <c r="AC32" s="380"/>
      <c r="AD32" s="380"/>
      <c r="AE32" s="380"/>
      <c r="AF32" s="380"/>
      <c r="AG32" s="380"/>
      <c r="AH32" s="380"/>
      <c r="AI32" s="380"/>
      <c r="AJ32" s="380"/>
      <c r="AK32" s="380"/>
      <c r="AM32" s="380" t="s">
        <v>182</v>
      </c>
      <c r="AN32" s="380"/>
      <c r="AO32" s="380"/>
      <c r="AP32" s="380"/>
      <c r="AQ32" s="380"/>
      <c r="AR32" s="380"/>
      <c r="AS32" s="380"/>
      <c r="AT32" s="380"/>
      <c r="AU32" s="380"/>
      <c r="AV32" s="380"/>
      <c r="AW32" s="380"/>
      <c r="AX32" s="380"/>
      <c r="AY32" s="380"/>
      <c r="AZ32" s="380"/>
      <c r="BA32" s="380"/>
      <c r="BB32" s="380"/>
      <c r="BC32" s="380"/>
      <c r="BE32" s="380" t="s">
        <v>183</v>
      </c>
      <c r="BF32" s="380"/>
      <c r="BG32" s="380"/>
      <c r="BH32" s="380"/>
      <c r="BI32" s="380"/>
      <c r="BJ32" s="380"/>
      <c r="BK32" s="380"/>
      <c r="BL32" s="380"/>
      <c r="BM32" s="380"/>
      <c r="BN32" s="380"/>
      <c r="BO32" s="380"/>
      <c r="BP32" s="380"/>
      <c r="BQ32" s="380"/>
      <c r="BR32" s="380"/>
      <c r="BS32" s="380"/>
      <c r="BT32" s="380"/>
      <c r="BU32" s="380"/>
      <c r="BW32" s="380" t="s">
        <v>184</v>
      </c>
      <c r="BX32" s="380"/>
      <c r="BY32" s="380"/>
      <c r="BZ32" s="380"/>
      <c r="CA32" s="380"/>
      <c r="CB32" s="380"/>
      <c r="CC32" s="380"/>
      <c r="CD32" s="380"/>
      <c r="CE32" s="380"/>
      <c r="CF32" s="380"/>
      <c r="CG32" s="380"/>
      <c r="CH32" s="380"/>
      <c r="CI32" s="380"/>
      <c r="CJ32" s="380"/>
      <c r="CK32" s="380"/>
      <c r="CL32" s="380"/>
      <c r="CM32" s="380"/>
      <c r="CO32" s="380" t="s">
        <v>185</v>
      </c>
      <c r="CP32" s="380"/>
      <c r="CQ32" s="380"/>
      <c r="CR32" s="380"/>
      <c r="CS32" s="380"/>
      <c r="CT32" s="380"/>
      <c r="CU32" s="380"/>
      <c r="CV32" s="380"/>
      <c r="CW32" s="380"/>
      <c r="CX32" s="380"/>
      <c r="CY32" s="380"/>
      <c r="CZ32" s="380"/>
      <c r="DA32" s="380"/>
      <c r="DB32" s="380"/>
      <c r="DC32" s="380"/>
      <c r="DD32" s="380"/>
      <c r="DE32" s="380"/>
      <c r="DI32" s="203"/>
    </row>
    <row r="33" spans="1:113" ht="13.5" customHeight="1" x14ac:dyDescent="0.15">
      <c r="A33" s="180"/>
      <c r="B33" s="204"/>
      <c r="C33" s="372" t="s">
        <v>186</v>
      </c>
      <c r="D33" s="372"/>
      <c r="E33" s="371" t="s">
        <v>187</v>
      </c>
      <c r="F33" s="371"/>
      <c r="G33" s="371"/>
      <c r="H33" s="371"/>
      <c r="I33" s="371"/>
      <c r="J33" s="371"/>
      <c r="K33" s="371"/>
      <c r="L33" s="371"/>
      <c r="M33" s="371"/>
      <c r="N33" s="371"/>
      <c r="O33" s="371"/>
      <c r="P33" s="371"/>
      <c r="Q33" s="371"/>
      <c r="R33" s="371"/>
      <c r="S33" s="371"/>
      <c r="T33" s="205"/>
      <c r="U33" s="372" t="s">
        <v>186</v>
      </c>
      <c r="V33" s="372"/>
      <c r="W33" s="371" t="s">
        <v>187</v>
      </c>
      <c r="X33" s="371"/>
      <c r="Y33" s="371"/>
      <c r="Z33" s="371"/>
      <c r="AA33" s="371"/>
      <c r="AB33" s="371"/>
      <c r="AC33" s="371"/>
      <c r="AD33" s="371"/>
      <c r="AE33" s="371"/>
      <c r="AF33" s="371"/>
      <c r="AG33" s="371"/>
      <c r="AH33" s="371"/>
      <c r="AI33" s="371"/>
      <c r="AJ33" s="371"/>
      <c r="AK33" s="371"/>
      <c r="AL33" s="205"/>
      <c r="AM33" s="372" t="s">
        <v>186</v>
      </c>
      <c r="AN33" s="372"/>
      <c r="AO33" s="371" t="s">
        <v>187</v>
      </c>
      <c r="AP33" s="371"/>
      <c r="AQ33" s="371"/>
      <c r="AR33" s="371"/>
      <c r="AS33" s="371"/>
      <c r="AT33" s="371"/>
      <c r="AU33" s="371"/>
      <c r="AV33" s="371"/>
      <c r="AW33" s="371"/>
      <c r="AX33" s="371"/>
      <c r="AY33" s="371"/>
      <c r="AZ33" s="371"/>
      <c r="BA33" s="371"/>
      <c r="BB33" s="371"/>
      <c r="BC33" s="371"/>
      <c r="BD33" s="206"/>
      <c r="BE33" s="371" t="s">
        <v>188</v>
      </c>
      <c r="BF33" s="371"/>
      <c r="BG33" s="371" t="s">
        <v>189</v>
      </c>
      <c r="BH33" s="371"/>
      <c r="BI33" s="371"/>
      <c r="BJ33" s="371"/>
      <c r="BK33" s="371"/>
      <c r="BL33" s="371"/>
      <c r="BM33" s="371"/>
      <c r="BN33" s="371"/>
      <c r="BO33" s="371"/>
      <c r="BP33" s="371"/>
      <c r="BQ33" s="371"/>
      <c r="BR33" s="371"/>
      <c r="BS33" s="371"/>
      <c r="BT33" s="371"/>
      <c r="BU33" s="371"/>
      <c r="BV33" s="206"/>
      <c r="BW33" s="372" t="s">
        <v>188</v>
      </c>
      <c r="BX33" s="372"/>
      <c r="BY33" s="371" t="s">
        <v>190</v>
      </c>
      <c r="BZ33" s="371"/>
      <c r="CA33" s="371"/>
      <c r="CB33" s="371"/>
      <c r="CC33" s="371"/>
      <c r="CD33" s="371"/>
      <c r="CE33" s="371"/>
      <c r="CF33" s="371"/>
      <c r="CG33" s="371"/>
      <c r="CH33" s="371"/>
      <c r="CI33" s="371"/>
      <c r="CJ33" s="371"/>
      <c r="CK33" s="371"/>
      <c r="CL33" s="371"/>
      <c r="CM33" s="371"/>
      <c r="CN33" s="205"/>
      <c r="CO33" s="372" t="s">
        <v>186</v>
      </c>
      <c r="CP33" s="372"/>
      <c r="CQ33" s="371" t="s">
        <v>191</v>
      </c>
      <c r="CR33" s="371"/>
      <c r="CS33" s="371"/>
      <c r="CT33" s="371"/>
      <c r="CU33" s="371"/>
      <c r="CV33" s="371"/>
      <c r="CW33" s="371"/>
      <c r="CX33" s="371"/>
      <c r="CY33" s="371"/>
      <c r="CZ33" s="371"/>
      <c r="DA33" s="371"/>
      <c r="DB33" s="371"/>
      <c r="DC33" s="371"/>
      <c r="DD33" s="371"/>
      <c r="DE33" s="371"/>
      <c r="DF33" s="205"/>
      <c r="DG33" s="370" t="s">
        <v>192</v>
      </c>
      <c r="DH33" s="370"/>
      <c r="DI33" s="207"/>
    </row>
    <row r="34" spans="1:113" ht="32.25" customHeight="1" x14ac:dyDescent="0.15">
      <c r="A34" s="180"/>
      <c r="B34" s="204"/>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80"/>
      <c r="U34" s="368">
        <f>IF(W34="","",MAX(C34:D43)+1)</f>
        <v>2</v>
      </c>
      <c r="V34" s="368"/>
      <c r="W34" s="369" t="str">
        <f>IF('各会計、関係団体の財政状況及び健全化判断比率'!B28="","",'各会計、関係団体の財政状況及び健全化判断比率'!B28)</f>
        <v>国民健康保険特別会計</v>
      </c>
      <c r="X34" s="369"/>
      <c r="Y34" s="369"/>
      <c r="Z34" s="369"/>
      <c r="AA34" s="369"/>
      <c r="AB34" s="369"/>
      <c r="AC34" s="369"/>
      <c r="AD34" s="369"/>
      <c r="AE34" s="369"/>
      <c r="AF34" s="369"/>
      <c r="AG34" s="369"/>
      <c r="AH34" s="369"/>
      <c r="AI34" s="369"/>
      <c r="AJ34" s="369"/>
      <c r="AK34" s="369"/>
      <c r="AL34" s="180"/>
      <c r="AM34" s="368">
        <f>IF(AO34="","",MAX(C34:D43,U34:V43)+1)</f>
        <v>5</v>
      </c>
      <c r="AN34" s="368"/>
      <c r="AO34" s="369" t="str">
        <f>IF('各会計、関係団体の財政状況及び健全化判断比率'!B31="","",'各会計、関係団体の財政状況及び健全化判断比率'!B31)</f>
        <v>上水道事業会計</v>
      </c>
      <c r="AP34" s="369"/>
      <c r="AQ34" s="369"/>
      <c r="AR34" s="369"/>
      <c r="AS34" s="369"/>
      <c r="AT34" s="369"/>
      <c r="AU34" s="369"/>
      <c r="AV34" s="369"/>
      <c r="AW34" s="369"/>
      <c r="AX34" s="369"/>
      <c r="AY34" s="369"/>
      <c r="AZ34" s="369"/>
      <c r="BA34" s="369"/>
      <c r="BB34" s="369"/>
      <c r="BC34" s="369"/>
      <c r="BD34" s="180"/>
      <c r="BE34" s="368">
        <f>IF(BG34="","",MAX(C34:D43,U34:V43,AM34:AN43)+1)</f>
        <v>7</v>
      </c>
      <c r="BF34" s="368"/>
      <c r="BG34" s="369" t="str">
        <f>IF('各会計、関係団体の財政状況及び健全化判断比率'!B33="","",'各会計、関係団体の財政状況及び健全化判断比率'!B33)</f>
        <v>地方卸売市場特別会計</v>
      </c>
      <c r="BH34" s="369"/>
      <c r="BI34" s="369"/>
      <c r="BJ34" s="369"/>
      <c r="BK34" s="369"/>
      <c r="BL34" s="369"/>
      <c r="BM34" s="369"/>
      <c r="BN34" s="369"/>
      <c r="BO34" s="369"/>
      <c r="BP34" s="369"/>
      <c r="BQ34" s="369"/>
      <c r="BR34" s="369"/>
      <c r="BS34" s="369"/>
      <c r="BT34" s="369"/>
      <c r="BU34" s="369"/>
      <c r="BV34" s="180"/>
      <c r="BW34" s="368">
        <f>IF(BY34="","",MAX(C34:D43,U34:V43,AM34:AN43,BE34:BF43)+1)</f>
        <v>8</v>
      </c>
      <c r="BX34" s="368"/>
      <c r="BY34" s="369" t="str">
        <f>IF('各会計、関係団体の財政状況及び健全化判断比率'!B68="","",'各会計、関係団体の財政状況及び健全化判断比率'!B68)</f>
        <v>石巻地区広域行政事務組合</v>
      </c>
      <c r="BZ34" s="369"/>
      <c r="CA34" s="369"/>
      <c r="CB34" s="369"/>
      <c r="CC34" s="369"/>
      <c r="CD34" s="369"/>
      <c r="CE34" s="369"/>
      <c r="CF34" s="369"/>
      <c r="CG34" s="369"/>
      <c r="CH34" s="369"/>
      <c r="CI34" s="369"/>
      <c r="CJ34" s="369"/>
      <c r="CK34" s="369"/>
      <c r="CL34" s="369"/>
      <c r="CM34" s="369"/>
      <c r="CN34" s="180"/>
      <c r="CO34" s="368">
        <f>IF(CQ34="","",MAX(C34:D43,U34:V43,AM34:AN43,BE34:BF43,BW34:BX43)+1)</f>
        <v>13</v>
      </c>
      <c r="CP34" s="368"/>
      <c r="CQ34" s="369" t="str">
        <f>IF('各会計、関係団体の財政状況及び健全化判断比率'!BS7="","",'各会計、関係団体の財政状況及び健全化判断比率'!BS7)</f>
        <v>シーパル女川汽船</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207"/>
    </row>
    <row r="35" spans="1:113" ht="32.25" customHeight="1" x14ac:dyDescent="0.15">
      <c r="A35" s="180"/>
      <c r="B35" s="204"/>
      <c r="C35" s="368" t="str">
        <f>IF(E35="","",C34+1)</f>
        <v/>
      </c>
      <c r="D35" s="368"/>
      <c r="E35" s="369" t="str">
        <f>IF('各会計、関係団体の財政状況及び健全化判断比率'!B8="","",'各会計、関係団体の財政状況及び健全化判断比率'!B8)</f>
        <v/>
      </c>
      <c r="F35" s="369"/>
      <c r="G35" s="369"/>
      <c r="H35" s="369"/>
      <c r="I35" s="369"/>
      <c r="J35" s="369"/>
      <c r="K35" s="369"/>
      <c r="L35" s="369"/>
      <c r="M35" s="369"/>
      <c r="N35" s="369"/>
      <c r="O35" s="369"/>
      <c r="P35" s="369"/>
      <c r="Q35" s="369"/>
      <c r="R35" s="369"/>
      <c r="S35" s="369"/>
      <c r="T35" s="180"/>
      <c r="U35" s="368">
        <f>IF(W35="","",U34+1)</f>
        <v>3</v>
      </c>
      <c r="V35" s="368"/>
      <c r="W35" s="369" t="str">
        <f>IF('各会計、関係団体の財政状況及び健全化判断比率'!B29="","",'各会計、関係団体の財政状況及び健全化判断比率'!B29)</f>
        <v>介護保険特別会計</v>
      </c>
      <c r="X35" s="369"/>
      <c r="Y35" s="369"/>
      <c r="Z35" s="369"/>
      <c r="AA35" s="369"/>
      <c r="AB35" s="369"/>
      <c r="AC35" s="369"/>
      <c r="AD35" s="369"/>
      <c r="AE35" s="369"/>
      <c r="AF35" s="369"/>
      <c r="AG35" s="369"/>
      <c r="AH35" s="369"/>
      <c r="AI35" s="369"/>
      <c r="AJ35" s="369"/>
      <c r="AK35" s="369"/>
      <c r="AL35" s="180"/>
      <c r="AM35" s="368">
        <f t="shared" ref="AM35:AM43" si="0">IF(AO35="","",AM34+1)</f>
        <v>6</v>
      </c>
      <c r="AN35" s="368"/>
      <c r="AO35" s="369" t="str">
        <f>IF('各会計、関係団体の財政状況及び健全化判断比率'!B32="","",'各会計、関係団体の財政状況及び健全化判断比率'!B32)</f>
        <v>下水道事業会計</v>
      </c>
      <c r="AP35" s="369"/>
      <c r="AQ35" s="369"/>
      <c r="AR35" s="369"/>
      <c r="AS35" s="369"/>
      <c r="AT35" s="369"/>
      <c r="AU35" s="369"/>
      <c r="AV35" s="369"/>
      <c r="AW35" s="369"/>
      <c r="AX35" s="369"/>
      <c r="AY35" s="369"/>
      <c r="AZ35" s="369"/>
      <c r="BA35" s="369"/>
      <c r="BB35" s="369"/>
      <c r="BC35" s="369"/>
      <c r="BD35" s="180"/>
      <c r="BE35" s="368" t="str">
        <f t="shared" ref="BE35:BE43" si="1">IF(BG35="","",BE34+1)</f>
        <v/>
      </c>
      <c r="BF35" s="368"/>
      <c r="BG35" s="369"/>
      <c r="BH35" s="369"/>
      <c r="BI35" s="369"/>
      <c r="BJ35" s="369"/>
      <c r="BK35" s="369"/>
      <c r="BL35" s="369"/>
      <c r="BM35" s="369"/>
      <c r="BN35" s="369"/>
      <c r="BO35" s="369"/>
      <c r="BP35" s="369"/>
      <c r="BQ35" s="369"/>
      <c r="BR35" s="369"/>
      <c r="BS35" s="369"/>
      <c r="BT35" s="369"/>
      <c r="BU35" s="369"/>
      <c r="BV35" s="180"/>
      <c r="BW35" s="368">
        <f t="shared" ref="BW35:BW43" si="2">IF(BY35="","",BW34+1)</f>
        <v>9</v>
      </c>
      <c r="BX35" s="368"/>
      <c r="BY35" s="369" t="str">
        <f>IF('各会計、関係団体の財政状況及び健全化判断比率'!B69="","",'各会計、関係団体の財政状況及び健全化判断比率'!B69)</f>
        <v>宮城県市町村職員退職手当組合</v>
      </c>
      <c r="BZ35" s="369"/>
      <c r="CA35" s="369"/>
      <c r="CB35" s="369"/>
      <c r="CC35" s="369"/>
      <c r="CD35" s="369"/>
      <c r="CE35" s="369"/>
      <c r="CF35" s="369"/>
      <c r="CG35" s="369"/>
      <c r="CH35" s="369"/>
      <c r="CI35" s="369"/>
      <c r="CJ35" s="369"/>
      <c r="CK35" s="369"/>
      <c r="CL35" s="369"/>
      <c r="CM35" s="369"/>
      <c r="CN35" s="180"/>
      <c r="CO35" s="368">
        <f t="shared" ref="CO35:CO43" si="3">IF(CQ35="","",CO34+1)</f>
        <v>14</v>
      </c>
      <c r="CP35" s="368"/>
      <c r="CQ35" s="369" t="str">
        <f>IF('各会計、関係団体の財政状況及び健全化判断比率'!BS8="","",'各会計、関係団体の財政状況及び健全化判断比率'!BS8)</f>
        <v>女川観光ホテル</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207"/>
    </row>
    <row r="36" spans="1:113" ht="32.25" customHeight="1" x14ac:dyDescent="0.15">
      <c r="A36" s="180"/>
      <c r="B36" s="204"/>
      <c r="C36" s="368" t="str">
        <f>IF(E36="","",C35+1)</f>
        <v/>
      </c>
      <c r="D36" s="368"/>
      <c r="E36" s="369" t="str">
        <f>IF('各会計、関係団体の財政状況及び健全化判断比率'!B9="","",'各会計、関係団体の財政状況及び健全化判断比率'!B9)</f>
        <v/>
      </c>
      <c r="F36" s="369"/>
      <c r="G36" s="369"/>
      <c r="H36" s="369"/>
      <c r="I36" s="369"/>
      <c r="J36" s="369"/>
      <c r="K36" s="369"/>
      <c r="L36" s="369"/>
      <c r="M36" s="369"/>
      <c r="N36" s="369"/>
      <c r="O36" s="369"/>
      <c r="P36" s="369"/>
      <c r="Q36" s="369"/>
      <c r="R36" s="369"/>
      <c r="S36" s="369"/>
      <c r="T36" s="180"/>
      <c r="U36" s="368">
        <f t="shared" ref="U36:U43" si="4">IF(W36="","",U35+1)</f>
        <v>4</v>
      </c>
      <c r="V36" s="368"/>
      <c r="W36" s="369" t="str">
        <f>IF('各会計、関係団体の財政状況及び健全化判断比率'!B30="","",'各会計、関係団体の財政状況及び健全化判断比率'!B30)</f>
        <v>後期高齢者医療特別会計</v>
      </c>
      <c r="X36" s="369"/>
      <c r="Y36" s="369"/>
      <c r="Z36" s="369"/>
      <c r="AA36" s="369"/>
      <c r="AB36" s="369"/>
      <c r="AC36" s="369"/>
      <c r="AD36" s="369"/>
      <c r="AE36" s="369"/>
      <c r="AF36" s="369"/>
      <c r="AG36" s="369"/>
      <c r="AH36" s="369"/>
      <c r="AI36" s="369"/>
      <c r="AJ36" s="369"/>
      <c r="AK36" s="369"/>
      <c r="AL36" s="180"/>
      <c r="AM36" s="368" t="str">
        <f t="shared" si="0"/>
        <v/>
      </c>
      <c r="AN36" s="368"/>
      <c r="AO36" s="369"/>
      <c r="AP36" s="369"/>
      <c r="AQ36" s="369"/>
      <c r="AR36" s="369"/>
      <c r="AS36" s="369"/>
      <c r="AT36" s="369"/>
      <c r="AU36" s="369"/>
      <c r="AV36" s="369"/>
      <c r="AW36" s="369"/>
      <c r="AX36" s="369"/>
      <c r="AY36" s="369"/>
      <c r="AZ36" s="369"/>
      <c r="BA36" s="369"/>
      <c r="BB36" s="369"/>
      <c r="BC36" s="369"/>
      <c r="BD36" s="180"/>
      <c r="BE36" s="368" t="str">
        <f t="shared" si="1"/>
        <v/>
      </c>
      <c r="BF36" s="368"/>
      <c r="BG36" s="369"/>
      <c r="BH36" s="369"/>
      <c r="BI36" s="369"/>
      <c r="BJ36" s="369"/>
      <c r="BK36" s="369"/>
      <c r="BL36" s="369"/>
      <c r="BM36" s="369"/>
      <c r="BN36" s="369"/>
      <c r="BO36" s="369"/>
      <c r="BP36" s="369"/>
      <c r="BQ36" s="369"/>
      <c r="BR36" s="369"/>
      <c r="BS36" s="369"/>
      <c r="BT36" s="369"/>
      <c r="BU36" s="369"/>
      <c r="BV36" s="180"/>
      <c r="BW36" s="368">
        <f t="shared" si="2"/>
        <v>10</v>
      </c>
      <c r="BX36" s="368"/>
      <c r="BY36" s="369" t="str">
        <f>IF('各会計、関係団体の財政状況及び健全化判断比率'!B70="","",'各会計、関係団体の財政状況及び健全化判断比率'!B70)</f>
        <v>宮城県後期高齢者医療広域連合</v>
      </c>
      <c r="BZ36" s="369"/>
      <c r="CA36" s="369"/>
      <c r="CB36" s="369"/>
      <c r="CC36" s="369"/>
      <c r="CD36" s="369"/>
      <c r="CE36" s="369"/>
      <c r="CF36" s="369"/>
      <c r="CG36" s="369"/>
      <c r="CH36" s="369"/>
      <c r="CI36" s="369"/>
      <c r="CJ36" s="369"/>
      <c r="CK36" s="369"/>
      <c r="CL36" s="369"/>
      <c r="CM36" s="369"/>
      <c r="CN36" s="180"/>
      <c r="CO36" s="368">
        <f t="shared" si="3"/>
        <v>15</v>
      </c>
      <c r="CP36" s="368"/>
      <c r="CQ36" s="369" t="str">
        <f>IF('各会計、関係団体の財政状況及び健全化判断比率'!BS9="","",'各会計、関係団体の財政状況及び健全化判断比率'!BS9)</f>
        <v>女川魚市場</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207"/>
    </row>
    <row r="37" spans="1:113" ht="32.25" customHeight="1" x14ac:dyDescent="0.15">
      <c r="A37" s="180"/>
      <c r="B37" s="204"/>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80"/>
      <c r="U37" s="368" t="str">
        <f t="shared" si="4"/>
        <v/>
      </c>
      <c r="V37" s="368"/>
      <c r="W37" s="369"/>
      <c r="X37" s="369"/>
      <c r="Y37" s="369"/>
      <c r="Z37" s="369"/>
      <c r="AA37" s="369"/>
      <c r="AB37" s="369"/>
      <c r="AC37" s="369"/>
      <c r="AD37" s="369"/>
      <c r="AE37" s="369"/>
      <c r="AF37" s="369"/>
      <c r="AG37" s="369"/>
      <c r="AH37" s="369"/>
      <c r="AI37" s="369"/>
      <c r="AJ37" s="369"/>
      <c r="AK37" s="369"/>
      <c r="AL37" s="180"/>
      <c r="AM37" s="368" t="str">
        <f t="shared" si="0"/>
        <v/>
      </c>
      <c r="AN37" s="368"/>
      <c r="AO37" s="369"/>
      <c r="AP37" s="369"/>
      <c r="AQ37" s="369"/>
      <c r="AR37" s="369"/>
      <c r="AS37" s="369"/>
      <c r="AT37" s="369"/>
      <c r="AU37" s="369"/>
      <c r="AV37" s="369"/>
      <c r="AW37" s="369"/>
      <c r="AX37" s="369"/>
      <c r="AY37" s="369"/>
      <c r="AZ37" s="369"/>
      <c r="BA37" s="369"/>
      <c r="BB37" s="369"/>
      <c r="BC37" s="369"/>
      <c r="BD37" s="180"/>
      <c r="BE37" s="368" t="str">
        <f t="shared" si="1"/>
        <v/>
      </c>
      <c r="BF37" s="368"/>
      <c r="BG37" s="369"/>
      <c r="BH37" s="369"/>
      <c r="BI37" s="369"/>
      <c r="BJ37" s="369"/>
      <c r="BK37" s="369"/>
      <c r="BL37" s="369"/>
      <c r="BM37" s="369"/>
      <c r="BN37" s="369"/>
      <c r="BO37" s="369"/>
      <c r="BP37" s="369"/>
      <c r="BQ37" s="369"/>
      <c r="BR37" s="369"/>
      <c r="BS37" s="369"/>
      <c r="BT37" s="369"/>
      <c r="BU37" s="369"/>
      <c r="BV37" s="180"/>
      <c r="BW37" s="368">
        <f t="shared" si="2"/>
        <v>11</v>
      </c>
      <c r="BX37" s="368"/>
      <c r="BY37" s="369" t="str">
        <f>IF('各会計、関係団体の財政状況及び健全化判断比率'!B71="","",'各会計、関係団体の財政状況及び健全化判断比率'!B71)</f>
        <v>宮城県市町村非常勤消防団員補償報償組合</v>
      </c>
      <c r="BZ37" s="369"/>
      <c r="CA37" s="369"/>
      <c r="CB37" s="369"/>
      <c r="CC37" s="369"/>
      <c r="CD37" s="369"/>
      <c r="CE37" s="369"/>
      <c r="CF37" s="369"/>
      <c r="CG37" s="369"/>
      <c r="CH37" s="369"/>
      <c r="CI37" s="369"/>
      <c r="CJ37" s="369"/>
      <c r="CK37" s="369"/>
      <c r="CL37" s="369"/>
      <c r="CM37" s="369"/>
      <c r="CN37" s="180"/>
      <c r="CO37" s="368">
        <f t="shared" si="3"/>
        <v>16</v>
      </c>
      <c r="CP37" s="368"/>
      <c r="CQ37" s="369" t="str">
        <f>IF('各会計、関係団体の財政状況及び健全化判断比率'!BS10="","",'各会計、関係団体の財政状況及び健全化判断比率'!BS10)</f>
        <v>女川みらい創造</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207"/>
    </row>
    <row r="38" spans="1:113" ht="32.25" customHeight="1" x14ac:dyDescent="0.15">
      <c r="A38" s="180"/>
      <c r="B38" s="204"/>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80"/>
      <c r="U38" s="368" t="str">
        <f t="shared" si="4"/>
        <v/>
      </c>
      <c r="V38" s="368"/>
      <c r="W38" s="369"/>
      <c r="X38" s="369"/>
      <c r="Y38" s="369"/>
      <c r="Z38" s="369"/>
      <c r="AA38" s="369"/>
      <c r="AB38" s="369"/>
      <c r="AC38" s="369"/>
      <c r="AD38" s="369"/>
      <c r="AE38" s="369"/>
      <c r="AF38" s="369"/>
      <c r="AG38" s="369"/>
      <c r="AH38" s="369"/>
      <c r="AI38" s="369"/>
      <c r="AJ38" s="369"/>
      <c r="AK38" s="369"/>
      <c r="AL38" s="180"/>
      <c r="AM38" s="368" t="str">
        <f t="shared" si="0"/>
        <v/>
      </c>
      <c r="AN38" s="368"/>
      <c r="AO38" s="369"/>
      <c r="AP38" s="369"/>
      <c r="AQ38" s="369"/>
      <c r="AR38" s="369"/>
      <c r="AS38" s="369"/>
      <c r="AT38" s="369"/>
      <c r="AU38" s="369"/>
      <c r="AV38" s="369"/>
      <c r="AW38" s="369"/>
      <c r="AX38" s="369"/>
      <c r="AY38" s="369"/>
      <c r="AZ38" s="369"/>
      <c r="BA38" s="369"/>
      <c r="BB38" s="369"/>
      <c r="BC38" s="369"/>
      <c r="BD38" s="180"/>
      <c r="BE38" s="368" t="str">
        <f t="shared" si="1"/>
        <v/>
      </c>
      <c r="BF38" s="368"/>
      <c r="BG38" s="369"/>
      <c r="BH38" s="369"/>
      <c r="BI38" s="369"/>
      <c r="BJ38" s="369"/>
      <c r="BK38" s="369"/>
      <c r="BL38" s="369"/>
      <c r="BM38" s="369"/>
      <c r="BN38" s="369"/>
      <c r="BO38" s="369"/>
      <c r="BP38" s="369"/>
      <c r="BQ38" s="369"/>
      <c r="BR38" s="369"/>
      <c r="BS38" s="369"/>
      <c r="BT38" s="369"/>
      <c r="BU38" s="369"/>
      <c r="BV38" s="180"/>
      <c r="BW38" s="368">
        <f t="shared" si="2"/>
        <v>12</v>
      </c>
      <c r="BX38" s="368"/>
      <c r="BY38" s="369" t="str">
        <f>IF('各会計、関係団体の財政状況及び健全化判断比率'!B72="","",'各会計、関係団体の財政状況及び健全化判断比率'!B72)</f>
        <v>宮城県市町村自治振興センター</v>
      </c>
      <c r="BZ38" s="369"/>
      <c r="CA38" s="369"/>
      <c r="CB38" s="369"/>
      <c r="CC38" s="369"/>
      <c r="CD38" s="369"/>
      <c r="CE38" s="369"/>
      <c r="CF38" s="369"/>
      <c r="CG38" s="369"/>
      <c r="CH38" s="369"/>
      <c r="CI38" s="369"/>
      <c r="CJ38" s="369"/>
      <c r="CK38" s="369"/>
      <c r="CL38" s="369"/>
      <c r="CM38" s="369"/>
      <c r="CN38" s="180"/>
      <c r="CO38" s="368" t="str">
        <f t="shared" si="3"/>
        <v/>
      </c>
      <c r="CP38" s="368"/>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207"/>
    </row>
    <row r="39" spans="1:113" ht="32.25" customHeight="1" x14ac:dyDescent="0.15">
      <c r="A39" s="180"/>
      <c r="B39" s="204"/>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80"/>
      <c r="U39" s="368" t="str">
        <f t="shared" si="4"/>
        <v/>
      </c>
      <c r="V39" s="368"/>
      <c r="W39" s="369"/>
      <c r="X39" s="369"/>
      <c r="Y39" s="369"/>
      <c r="Z39" s="369"/>
      <c r="AA39" s="369"/>
      <c r="AB39" s="369"/>
      <c r="AC39" s="369"/>
      <c r="AD39" s="369"/>
      <c r="AE39" s="369"/>
      <c r="AF39" s="369"/>
      <c r="AG39" s="369"/>
      <c r="AH39" s="369"/>
      <c r="AI39" s="369"/>
      <c r="AJ39" s="369"/>
      <c r="AK39" s="369"/>
      <c r="AL39" s="180"/>
      <c r="AM39" s="368" t="str">
        <f t="shared" si="0"/>
        <v/>
      </c>
      <c r="AN39" s="368"/>
      <c r="AO39" s="369"/>
      <c r="AP39" s="369"/>
      <c r="AQ39" s="369"/>
      <c r="AR39" s="369"/>
      <c r="AS39" s="369"/>
      <c r="AT39" s="369"/>
      <c r="AU39" s="369"/>
      <c r="AV39" s="369"/>
      <c r="AW39" s="369"/>
      <c r="AX39" s="369"/>
      <c r="AY39" s="369"/>
      <c r="AZ39" s="369"/>
      <c r="BA39" s="369"/>
      <c r="BB39" s="369"/>
      <c r="BC39" s="369"/>
      <c r="BD39" s="180"/>
      <c r="BE39" s="368" t="str">
        <f t="shared" si="1"/>
        <v/>
      </c>
      <c r="BF39" s="368"/>
      <c r="BG39" s="369"/>
      <c r="BH39" s="369"/>
      <c r="BI39" s="369"/>
      <c r="BJ39" s="369"/>
      <c r="BK39" s="369"/>
      <c r="BL39" s="369"/>
      <c r="BM39" s="369"/>
      <c r="BN39" s="369"/>
      <c r="BO39" s="369"/>
      <c r="BP39" s="369"/>
      <c r="BQ39" s="369"/>
      <c r="BR39" s="369"/>
      <c r="BS39" s="369"/>
      <c r="BT39" s="369"/>
      <c r="BU39" s="369"/>
      <c r="BV39" s="180"/>
      <c r="BW39" s="368" t="str">
        <f t="shared" si="2"/>
        <v/>
      </c>
      <c r="BX39" s="368"/>
      <c r="BY39" s="369" t="str">
        <f>IF('各会計、関係団体の財政状況及び健全化判断比率'!B73="","",'各会計、関係団体の財政状況及び健全化判断比率'!B73)</f>
        <v/>
      </c>
      <c r="BZ39" s="369"/>
      <c r="CA39" s="369"/>
      <c r="CB39" s="369"/>
      <c r="CC39" s="369"/>
      <c r="CD39" s="369"/>
      <c r="CE39" s="369"/>
      <c r="CF39" s="369"/>
      <c r="CG39" s="369"/>
      <c r="CH39" s="369"/>
      <c r="CI39" s="369"/>
      <c r="CJ39" s="369"/>
      <c r="CK39" s="369"/>
      <c r="CL39" s="369"/>
      <c r="CM39" s="369"/>
      <c r="CN39" s="180"/>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207"/>
    </row>
    <row r="40" spans="1:113" ht="32.25" customHeight="1" x14ac:dyDescent="0.15">
      <c r="A40" s="180"/>
      <c r="B40" s="204"/>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80"/>
      <c r="U40" s="368" t="str">
        <f t="shared" si="4"/>
        <v/>
      </c>
      <c r="V40" s="368"/>
      <c r="W40" s="369"/>
      <c r="X40" s="369"/>
      <c r="Y40" s="369"/>
      <c r="Z40" s="369"/>
      <c r="AA40" s="369"/>
      <c r="AB40" s="369"/>
      <c r="AC40" s="369"/>
      <c r="AD40" s="369"/>
      <c r="AE40" s="369"/>
      <c r="AF40" s="369"/>
      <c r="AG40" s="369"/>
      <c r="AH40" s="369"/>
      <c r="AI40" s="369"/>
      <c r="AJ40" s="369"/>
      <c r="AK40" s="369"/>
      <c r="AL40" s="180"/>
      <c r="AM40" s="368" t="str">
        <f t="shared" si="0"/>
        <v/>
      </c>
      <c r="AN40" s="368"/>
      <c r="AO40" s="369"/>
      <c r="AP40" s="369"/>
      <c r="AQ40" s="369"/>
      <c r="AR40" s="369"/>
      <c r="AS40" s="369"/>
      <c r="AT40" s="369"/>
      <c r="AU40" s="369"/>
      <c r="AV40" s="369"/>
      <c r="AW40" s="369"/>
      <c r="AX40" s="369"/>
      <c r="AY40" s="369"/>
      <c r="AZ40" s="369"/>
      <c r="BA40" s="369"/>
      <c r="BB40" s="369"/>
      <c r="BC40" s="369"/>
      <c r="BD40" s="180"/>
      <c r="BE40" s="368" t="str">
        <f t="shared" si="1"/>
        <v/>
      </c>
      <c r="BF40" s="368"/>
      <c r="BG40" s="369"/>
      <c r="BH40" s="369"/>
      <c r="BI40" s="369"/>
      <c r="BJ40" s="369"/>
      <c r="BK40" s="369"/>
      <c r="BL40" s="369"/>
      <c r="BM40" s="369"/>
      <c r="BN40" s="369"/>
      <c r="BO40" s="369"/>
      <c r="BP40" s="369"/>
      <c r="BQ40" s="369"/>
      <c r="BR40" s="369"/>
      <c r="BS40" s="369"/>
      <c r="BT40" s="369"/>
      <c r="BU40" s="369"/>
      <c r="BV40" s="180"/>
      <c r="BW40" s="368" t="str">
        <f t="shared" si="2"/>
        <v/>
      </c>
      <c r="BX40" s="368"/>
      <c r="BY40" s="369" t="str">
        <f>IF('各会計、関係団体の財政状況及び健全化判断比率'!B74="","",'各会計、関係団体の財政状況及び健全化判断比率'!B74)</f>
        <v/>
      </c>
      <c r="BZ40" s="369"/>
      <c r="CA40" s="369"/>
      <c r="CB40" s="369"/>
      <c r="CC40" s="369"/>
      <c r="CD40" s="369"/>
      <c r="CE40" s="369"/>
      <c r="CF40" s="369"/>
      <c r="CG40" s="369"/>
      <c r="CH40" s="369"/>
      <c r="CI40" s="369"/>
      <c r="CJ40" s="369"/>
      <c r="CK40" s="369"/>
      <c r="CL40" s="369"/>
      <c r="CM40" s="369"/>
      <c r="CN40" s="180"/>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207"/>
    </row>
    <row r="41" spans="1:113" ht="32.25" customHeight="1" x14ac:dyDescent="0.15">
      <c r="A41" s="180"/>
      <c r="B41" s="204"/>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80"/>
      <c r="U41" s="368" t="str">
        <f t="shared" si="4"/>
        <v/>
      </c>
      <c r="V41" s="368"/>
      <c r="W41" s="369"/>
      <c r="X41" s="369"/>
      <c r="Y41" s="369"/>
      <c r="Z41" s="369"/>
      <c r="AA41" s="369"/>
      <c r="AB41" s="369"/>
      <c r="AC41" s="369"/>
      <c r="AD41" s="369"/>
      <c r="AE41" s="369"/>
      <c r="AF41" s="369"/>
      <c r="AG41" s="369"/>
      <c r="AH41" s="369"/>
      <c r="AI41" s="369"/>
      <c r="AJ41" s="369"/>
      <c r="AK41" s="369"/>
      <c r="AL41" s="180"/>
      <c r="AM41" s="368" t="str">
        <f t="shared" si="0"/>
        <v/>
      </c>
      <c r="AN41" s="368"/>
      <c r="AO41" s="369"/>
      <c r="AP41" s="369"/>
      <c r="AQ41" s="369"/>
      <c r="AR41" s="369"/>
      <c r="AS41" s="369"/>
      <c r="AT41" s="369"/>
      <c r="AU41" s="369"/>
      <c r="AV41" s="369"/>
      <c r="AW41" s="369"/>
      <c r="AX41" s="369"/>
      <c r="AY41" s="369"/>
      <c r="AZ41" s="369"/>
      <c r="BA41" s="369"/>
      <c r="BB41" s="369"/>
      <c r="BC41" s="369"/>
      <c r="BD41" s="180"/>
      <c r="BE41" s="368" t="str">
        <f t="shared" si="1"/>
        <v/>
      </c>
      <c r="BF41" s="368"/>
      <c r="BG41" s="369"/>
      <c r="BH41" s="369"/>
      <c r="BI41" s="369"/>
      <c r="BJ41" s="369"/>
      <c r="BK41" s="369"/>
      <c r="BL41" s="369"/>
      <c r="BM41" s="369"/>
      <c r="BN41" s="369"/>
      <c r="BO41" s="369"/>
      <c r="BP41" s="369"/>
      <c r="BQ41" s="369"/>
      <c r="BR41" s="369"/>
      <c r="BS41" s="369"/>
      <c r="BT41" s="369"/>
      <c r="BU41" s="369"/>
      <c r="BV41" s="180"/>
      <c r="BW41" s="368" t="str">
        <f t="shared" si="2"/>
        <v/>
      </c>
      <c r="BX41" s="368"/>
      <c r="BY41" s="369" t="str">
        <f>IF('各会計、関係団体の財政状況及び健全化判断比率'!B75="","",'各会計、関係団体の財政状況及び健全化判断比率'!B75)</f>
        <v/>
      </c>
      <c r="BZ41" s="369"/>
      <c r="CA41" s="369"/>
      <c r="CB41" s="369"/>
      <c r="CC41" s="369"/>
      <c r="CD41" s="369"/>
      <c r="CE41" s="369"/>
      <c r="CF41" s="369"/>
      <c r="CG41" s="369"/>
      <c r="CH41" s="369"/>
      <c r="CI41" s="369"/>
      <c r="CJ41" s="369"/>
      <c r="CK41" s="369"/>
      <c r="CL41" s="369"/>
      <c r="CM41" s="369"/>
      <c r="CN41" s="180"/>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207"/>
    </row>
    <row r="42" spans="1:113" ht="32.25" customHeight="1" x14ac:dyDescent="0.15">
      <c r="B42" s="204"/>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80"/>
      <c r="U42" s="368" t="str">
        <f t="shared" si="4"/>
        <v/>
      </c>
      <c r="V42" s="368"/>
      <c r="W42" s="369"/>
      <c r="X42" s="369"/>
      <c r="Y42" s="369"/>
      <c r="Z42" s="369"/>
      <c r="AA42" s="369"/>
      <c r="AB42" s="369"/>
      <c r="AC42" s="369"/>
      <c r="AD42" s="369"/>
      <c r="AE42" s="369"/>
      <c r="AF42" s="369"/>
      <c r="AG42" s="369"/>
      <c r="AH42" s="369"/>
      <c r="AI42" s="369"/>
      <c r="AJ42" s="369"/>
      <c r="AK42" s="369"/>
      <c r="AL42" s="180"/>
      <c r="AM42" s="368" t="str">
        <f t="shared" si="0"/>
        <v/>
      </c>
      <c r="AN42" s="368"/>
      <c r="AO42" s="369"/>
      <c r="AP42" s="369"/>
      <c r="AQ42" s="369"/>
      <c r="AR42" s="369"/>
      <c r="AS42" s="369"/>
      <c r="AT42" s="369"/>
      <c r="AU42" s="369"/>
      <c r="AV42" s="369"/>
      <c r="AW42" s="369"/>
      <c r="AX42" s="369"/>
      <c r="AY42" s="369"/>
      <c r="AZ42" s="369"/>
      <c r="BA42" s="369"/>
      <c r="BB42" s="369"/>
      <c r="BC42" s="369"/>
      <c r="BD42" s="180"/>
      <c r="BE42" s="368" t="str">
        <f t="shared" si="1"/>
        <v/>
      </c>
      <c r="BF42" s="368"/>
      <c r="BG42" s="369"/>
      <c r="BH42" s="369"/>
      <c r="BI42" s="369"/>
      <c r="BJ42" s="369"/>
      <c r="BK42" s="369"/>
      <c r="BL42" s="369"/>
      <c r="BM42" s="369"/>
      <c r="BN42" s="369"/>
      <c r="BO42" s="369"/>
      <c r="BP42" s="369"/>
      <c r="BQ42" s="369"/>
      <c r="BR42" s="369"/>
      <c r="BS42" s="369"/>
      <c r="BT42" s="369"/>
      <c r="BU42" s="369"/>
      <c r="BV42" s="180"/>
      <c r="BW42" s="368" t="str">
        <f t="shared" si="2"/>
        <v/>
      </c>
      <c r="BX42" s="368"/>
      <c r="BY42" s="369" t="str">
        <f>IF('各会計、関係団体の財政状況及び健全化判断比率'!B76="","",'各会計、関係団体の財政状況及び健全化判断比率'!B76)</f>
        <v/>
      </c>
      <c r="BZ42" s="369"/>
      <c r="CA42" s="369"/>
      <c r="CB42" s="369"/>
      <c r="CC42" s="369"/>
      <c r="CD42" s="369"/>
      <c r="CE42" s="369"/>
      <c r="CF42" s="369"/>
      <c r="CG42" s="369"/>
      <c r="CH42" s="369"/>
      <c r="CI42" s="369"/>
      <c r="CJ42" s="369"/>
      <c r="CK42" s="369"/>
      <c r="CL42" s="369"/>
      <c r="CM42" s="369"/>
      <c r="CN42" s="180"/>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207"/>
    </row>
    <row r="43" spans="1:113" ht="32.25" customHeight="1" x14ac:dyDescent="0.15">
      <c r="B43" s="204"/>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80"/>
      <c r="U43" s="368" t="str">
        <f t="shared" si="4"/>
        <v/>
      </c>
      <c r="V43" s="368"/>
      <c r="W43" s="369"/>
      <c r="X43" s="369"/>
      <c r="Y43" s="369"/>
      <c r="Z43" s="369"/>
      <c r="AA43" s="369"/>
      <c r="AB43" s="369"/>
      <c r="AC43" s="369"/>
      <c r="AD43" s="369"/>
      <c r="AE43" s="369"/>
      <c r="AF43" s="369"/>
      <c r="AG43" s="369"/>
      <c r="AH43" s="369"/>
      <c r="AI43" s="369"/>
      <c r="AJ43" s="369"/>
      <c r="AK43" s="369"/>
      <c r="AL43" s="180"/>
      <c r="AM43" s="368" t="str">
        <f t="shared" si="0"/>
        <v/>
      </c>
      <c r="AN43" s="368"/>
      <c r="AO43" s="369"/>
      <c r="AP43" s="369"/>
      <c r="AQ43" s="369"/>
      <c r="AR43" s="369"/>
      <c r="AS43" s="369"/>
      <c r="AT43" s="369"/>
      <c r="AU43" s="369"/>
      <c r="AV43" s="369"/>
      <c r="AW43" s="369"/>
      <c r="AX43" s="369"/>
      <c r="AY43" s="369"/>
      <c r="AZ43" s="369"/>
      <c r="BA43" s="369"/>
      <c r="BB43" s="369"/>
      <c r="BC43" s="369"/>
      <c r="BD43" s="180"/>
      <c r="BE43" s="368" t="str">
        <f t="shared" si="1"/>
        <v/>
      </c>
      <c r="BF43" s="368"/>
      <c r="BG43" s="369"/>
      <c r="BH43" s="369"/>
      <c r="BI43" s="369"/>
      <c r="BJ43" s="369"/>
      <c r="BK43" s="369"/>
      <c r="BL43" s="369"/>
      <c r="BM43" s="369"/>
      <c r="BN43" s="369"/>
      <c r="BO43" s="369"/>
      <c r="BP43" s="369"/>
      <c r="BQ43" s="369"/>
      <c r="BR43" s="369"/>
      <c r="BS43" s="369"/>
      <c r="BT43" s="369"/>
      <c r="BU43" s="369"/>
      <c r="BV43" s="180"/>
      <c r="BW43" s="368" t="str">
        <f t="shared" si="2"/>
        <v/>
      </c>
      <c r="BX43" s="368"/>
      <c r="BY43" s="369" t="str">
        <f>IF('各会計、関係団体の財政状況及び健全化判断比率'!B77="","",'各会計、関係団体の財政状況及び健全化判断比率'!B77)</f>
        <v/>
      </c>
      <c r="BZ43" s="369"/>
      <c r="CA43" s="369"/>
      <c r="CB43" s="369"/>
      <c r="CC43" s="369"/>
      <c r="CD43" s="369"/>
      <c r="CE43" s="369"/>
      <c r="CF43" s="369"/>
      <c r="CG43" s="369"/>
      <c r="CH43" s="369"/>
      <c r="CI43" s="369"/>
      <c r="CJ43" s="369"/>
      <c r="CK43" s="369"/>
      <c r="CL43" s="369"/>
      <c r="CM43" s="369"/>
      <c r="CN43" s="180"/>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207"/>
    </row>
    <row r="44" spans="1:113" ht="13.5" customHeight="1" thickBot="1" x14ac:dyDescent="0.2">
      <c r="B44" s="208"/>
      <c r="C44" s="209"/>
      <c r="D44" s="209"/>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09"/>
      <c r="AD44" s="209"/>
      <c r="AE44" s="209"/>
      <c r="AF44" s="209"/>
      <c r="AG44" s="209"/>
      <c r="AH44" s="209"/>
      <c r="AI44" s="209"/>
      <c r="AJ44" s="209"/>
      <c r="AK44" s="209"/>
      <c r="AL44" s="209"/>
      <c r="AM44" s="209"/>
      <c r="AN44" s="209"/>
      <c r="AO44" s="209"/>
      <c r="AP44" s="209"/>
      <c r="AQ44" s="209"/>
      <c r="AR44" s="209"/>
      <c r="AS44" s="209"/>
      <c r="AT44" s="209"/>
      <c r="AU44" s="209"/>
      <c r="AV44" s="209"/>
      <c r="AW44" s="209"/>
      <c r="AX44" s="209"/>
      <c r="AY44" s="209"/>
      <c r="AZ44" s="209"/>
      <c r="BA44" s="209"/>
      <c r="BB44" s="209"/>
      <c r="BC44" s="209"/>
      <c r="BD44" s="209"/>
      <c r="BE44" s="209"/>
      <c r="BF44" s="209"/>
      <c r="BG44" s="209"/>
      <c r="BH44" s="209"/>
      <c r="BI44" s="209"/>
      <c r="BJ44" s="209"/>
      <c r="BK44" s="209"/>
      <c r="BL44" s="209"/>
      <c r="BM44" s="209"/>
      <c r="BN44" s="209"/>
      <c r="BO44" s="209"/>
      <c r="BP44" s="209"/>
      <c r="BQ44" s="209"/>
      <c r="BR44" s="209"/>
      <c r="BS44" s="209"/>
      <c r="BT44" s="209"/>
      <c r="BU44" s="209"/>
      <c r="BV44" s="209"/>
      <c r="BW44" s="209"/>
      <c r="BX44" s="209"/>
      <c r="BY44" s="209"/>
      <c r="BZ44" s="209"/>
      <c r="CA44" s="209"/>
      <c r="CB44" s="209"/>
      <c r="CC44" s="209"/>
      <c r="CD44" s="209"/>
      <c r="CE44" s="209"/>
      <c r="CF44" s="209"/>
      <c r="CG44" s="209"/>
      <c r="CH44" s="209"/>
      <c r="CI44" s="209"/>
      <c r="CJ44" s="209"/>
      <c r="CK44" s="209"/>
      <c r="CL44" s="209"/>
      <c r="CM44" s="209"/>
      <c r="CN44" s="209"/>
      <c r="CO44" s="209"/>
      <c r="CP44" s="209"/>
      <c r="CQ44" s="209"/>
      <c r="CR44" s="209"/>
      <c r="CS44" s="209"/>
      <c r="CT44" s="209"/>
      <c r="CU44" s="209"/>
      <c r="CV44" s="209"/>
      <c r="CW44" s="209"/>
      <c r="CX44" s="209"/>
      <c r="CY44" s="209"/>
      <c r="CZ44" s="209"/>
      <c r="DA44" s="209"/>
      <c r="DB44" s="209"/>
      <c r="DC44" s="209"/>
      <c r="DD44" s="209"/>
      <c r="DE44" s="209"/>
      <c r="DF44" s="209"/>
      <c r="DG44" s="209"/>
      <c r="DH44" s="209"/>
      <c r="DI44" s="210"/>
    </row>
    <row r="45" spans="1:113" x14ac:dyDescent="0.15"/>
    <row r="46" spans="1:113" x14ac:dyDescent="0.15">
      <c r="B46" s="179" t="s">
        <v>193</v>
      </c>
      <c r="E46" s="365" t="s">
        <v>194</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15">
      <c r="E47" s="365" t="s">
        <v>195</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15">
      <c r="E48" s="365" t="s">
        <v>196</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15">
      <c r="E49" s="367" t="s">
        <v>197</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15">
      <c r="E50" s="365" t="s">
        <v>198</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15">
      <c r="E51" s="365" t="s">
        <v>199</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15">
      <c r="E52" s="365" t="s">
        <v>200</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15">
      <c r="E53" s="365" t="s">
        <v>201</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15"/>
    <row r="55" spans="5:113" x14ac:dyDescent="0.15"/>
    <row r="56" spans="5:113" x14ac:dyDescent="0.15"/>
  </sheetData>
  <sheetProtection algorithmName="SHA-512" hashValue="r5v62ViciuIcc09e7rIJb+EsE4j1F2JdnSqBqU1JrSQfwGsqOsYjd66HkbtgSa6UkyIN1MB5vshPYil4Z84t8g==" saltValue="jDOKTsbuNe9HRw2ZfpdAr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2" t="s">
        <v>536</v>
      </c>
      <c r="D34" s="1152"/>
      <c r="E34" s="1153"/>
      <c r="F34" s="32" t="s">
        <v>488</v>
      </c>
      <c r="G34" s="33" t="s">
        <v>488</v>
      </c>
      <c r="H34" s="33" t="s">
        <v>488</v>
      </c>
      <c r="I34" s="33">
        <v>7.41</v>
      </c>
      <c r="J34" s="34">
        <v>5.92</v>
      </c>
      <c r="K34" s="22"/>
      <c r="L34" s="22"/>
      <c r="M34" s="22"/>
      <c r="N34" s="22"/>
      <c r="O34" s="22"/>
      <c r="P34" s="22"/>
    </row>
    <row r="35" spans="1:16" ht="39" customHeight="1" x14ac:dyDescent="0.15">
      <c r="A35" s="22"/>
      <c r="B35" s="35"/>
      <c r="C35" s="1146" t="s">
        <v>537</v>
      </c>
      <c r="D35" s="1147"/>
      <c r="E35" s="1148"/>
      <c r="F35" s="36">
        <v>5.0999999999999996</v>
      </c>
      <c r="G35" s="37">
        <v>5.21</v>
      </c>
      <c r="H35" s="37">
        <v>4.13</v>
      </c>
      <c r="I35" s="37">
        <v>4.07</v>
      </c>
      <c r="J35" s="38">
        <v>3.61</v>
      </c>
      <c r="K35" s="22"/>
      <c r="L35" s="22"/>
      <c r="M35" s="22"/>
      <c r="N35" s="22"/>
      <c r="O35" s="22"/>
      <c r="P35" s="22"/>
    </row>
    <row r="36" spans="1:16" ht="39" customHeight="1" x14ac:dyDescent="0.15">
      <c r="A36" s="22"/>
      <c r="B36" s="35"/>
      <c r="C36" s="1146" t="s">
        <v>538</v>
      </c>
      <c r="D36" s="1147"/>
      <c r="E36" s="1148"/>
      <c r="F36" s="36">
        <v>0.56000000000000005</v>
      </c>
      <c r="G36" s="37">
        <v>1.07</v>
      </c>
      <c r="H36" s="37">
        <v>1</v>
      </c>
      <c r="I36" s="37">
        <v>1.02</v>
      </c>
      <c r="J36" s="38">
        <v>0.87</v>
      </c>
      <c r="K36" s="22"/>
      <c r="L36" s="22"/>
      <c r="M36" s="22"/>
      <c r="N36" s="22"/>
      <c r="O36" s="22"/>
      <c r="P36" s="22"/>
    </row>
    <row r="37" spans="1:16" ht="39" customHeight="1" x14ac:dyDescent="0.15">
      <c r="A37" s="22"/>
      <c r="B37" s="35"/>
      <c r="C37" s="1146" t="s">
        <v>539</v>
      </c>
      <c r="D37" s="1147"/>
      <c r="E37" s="1148"/>
      <c r="F37" s="36" t="s">
        <v>488</v>
      </c>
      <c r="G37" s="37" t="s">
        <v>488</v>
      </c>
      <c r="H37" s="37" t="s">
        <v>488</v>
      </c>
      <c r="I37" s="37">
        <v>0.23</v>
      </c>
      <c r="J37" s="38">
        <v>0.45</v>
      </c>
      <c r="K37" s="22"/>
      <c r="L37" s="22"/>
      <c r="M37" s="22"/>
      <c r="N37" s="22"/>
      <c r="O37" s="22"/>
      <c r="P37" s="22"/>
    </row>
    <row r="38" spans="1:16" ht="39" customHeight="1" x14ac:dyDescent="0.15">
      <c r="A38" s="22"/>
      <c r="B38" s="35"/>
      <c r="C38" s="1146" t="s">
        <v>540</v>
      </c>
      <c r="D38" s="1147"/>
      <c r="E38" s="1148"/>
      <c r="F38" s="36">
        <v>0.69</v>
      </c>
      <c r="G38" s="37">
        <v>0.59</v>
      </c>
      <c r="H38" s="37">
        <v>0.44</v>
      </c>
      <c r="I38" s="37">
        <v>0.55000000000000004</v>
      </c>
      <c r="J38" s="38">
        <v>0.11</v>
      </c>
      <c r="K38" s="22"/>
      <c r="L38" s="22"/>
      <c r="M38" s="22"/>
      <c r="N38" s="22"/>
      <c r="O38" s="22"/>
      <c r="P38" s="22"/>
    </row>
    <row r="39" spans="1:16" ht="39" customHeight="1" x14ac:dyDescent="0.15">
      <c r="A39" s="22"/>
      <c r="B39" s="35"/>
      <c r="C39" s="1146" t="s">
        <v>541</v>
      </c>
      <c r="D39" s="1147"/>
      <c r="E39" s="1148"/>
      <c r="F39" s="36">
        <v>0.04</v>
      </c>
      <c r="G39" s="37">
        <v>0</v>
      </c>
      <c r="H39" s="37">
        <v>0.01</v>
      </c>
      <c r="I39" s="37">
        <v>0.01</v>
      </c>
      <c r="J39" s="38">
        <v>0.01</v>
      </c>
      <c r="K39" s="22"/>
      <c r="L39" s="22"/>
      <c r="M39" s="22"/>
      <c r="N39" s="22"/>
      <c r="O39" s="22"/>
      <c r="P39" s="22"/>
    </row>
    <row r="40" spans="1:16" ht="39" customHeight="1" x14ac:dyDescent="0.15">
      <c r="A40" s="22"/>
      <c r="B40" s="35"/>
      <c r="C40" s="1146" t="s">
        <v>542</v>
      </c>
      <c r="D40" s="1147"/>
      <c r="E40" s="1148"/>
      <c r="F40" s="36">
        <v>0</v>
      </c>
      <c r="G40" s="37">
        <v>0</v>
      </c>
      <c r="H40" s="37">
        <v>0</v>
      </c>
      <c r="I40" s="37">
        <v>0</v>
      </c>
      <c r="J40" s="38">
        <v>0</v>
      </c>
      <c r="K40" s="22"/>
      <c r="L40" s="22"/>
      <c r="M40" s="22"/>
      <c r="N40" s="22"/>
      <c r="O40" s="22"/>
      <c r="P40" s="22"/>
    </row>
    <row r="41" spans="1:16" ht="39" customHeight="1" x14ac:dyDescent="0.15">
      <c r="A41" s="22"/>
      <c r="B41" s="35"/>
      <c r="C41" s="1146"/>
      <c r="D41" s="1147"/>
      <c r="E41" s="1148"/>
      <c r="F41" s="36"/>
      <c r="G41" s="37"/>
      <c r="H41" s="37"/>
      <c r="I41" s="37"/>
      <c r="J41" s="38"/>
      <c r="K41" s="22"/>
      <c r="L41" s="22"/>
      <c r="M41" s="22"/>
      <c r="N41" s="22"/>
      <c r="O41" s="22"/>
      <c r="P41" s="22"/>
    </row>
    <row r="42" spans="1:16" ht="39" customHeight="1" x14ac:dyDescent="0.15">
      <c r="A42" s="22"/>
      <c r="B42" s="39"/>
      <c r="C42" s="1146" t="s">
        <v>543</v>
      </c>
      <c r="D42" s="1147"/>
      <c r="E42" s="1148"/>
      <c r="F42" s="36" t="s">
        <v>488</v>
      </c>
      <c r="G42" s="37" t="s">
        <v>488</v>
      </c>
      <c r="H42" s="37" t="s">
        <v>488</v>
      </c>
      <c r="I42" s="37" t="s">
        <v>488</v>
      </c>
      <c r="J42" s="38" t="s">
        <v>488</v>
      </c>
      <c r="K42" s="22"/>
      <c r="L42" s="22"/>
      <c r="M42" s="22"/>
      <c r="N42" s="22"/>
      <c r="O42" s="22"/>
      <c r="P42" s="22"/>
    </row>
    <row r="43" spans="1:16" ht="39" customHeight="1" thickBot="1" x14ac:dyDescent="0.2">
      <c r="A43" s="22"/>
      <c r="B43" s="40"/>
      <c r="C43" s="1149" t="s">
        <v>544</v>
      </c>
      <c r="D43" s="1150"/>
      <c r="E43" s="1151"/>
      <c r="F43" s="41">
        <v>3.85</v>
      </c>
      <c r="G43" s="42">
        <v>7.82</v>
      </c>
      <c r="H43" s="42">
        <v>7.51</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XiS67lYtq7q8vOdZvveSTei9nJ05wK+ENfeuk1CxF2EfafVT7epyPQOSSon8p6iK6y1dVf2HhKs3soqBsYgwQ==" saltValue="6F7UscU2BlasAQa4E3Va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7" t="s">
        <v>9</v>
      </c>
      <c r="C45" s="1178"/>
      <c r="D45" s="58"/>
      <c r="E45" s="1183" t="s">
        <v>10</v>
      </c>
      <c r="F45" s="1183"/>
      <c r="G45" s="1183"/>
      <c r="H45" s="1183"/>
      <c r="I45" s="1183"/>
      <c r="J45" s="1184"/>
      <c r="K45" s="59">
        <v>317</v>
      </c>
      <c r="L45" s="60">
        <v>381</v>
      </c>
      <c r="M45" s="60">
        <v>558</v>
      </c>
      <c r="N45" s="60">
        <v>597</v>
      </c>
      <c r="O45" s="61">
        <v>650</v>
      </c>
      <c r="P45" s="48"/>
      <c r="Q45" s="48"/>
      <c r="R45" s="48"/>
      <c r="S45" s="48"/>
      <c r="T45" s="48"/>
      <c r="U45" s="48"/>
    </row>
    <row r="46" spans="1:21" ht="30.75" customHeight="1" x14ac:dyDescent="0.15">
      <c r="A46" s="48"/>
      <c r="B46" s="1179"/>
      <c r="C46" s="1180"/>
      <c r="D46" s="62"/>
      <c r="E46" s="1156" t="s">
        <v>11</v>
      </c>
      <c r="F46" s="1156"/>
      <c r="G46" s="1156"/>
      <c r="H46" s="1156"/>
      <c r="I46" s="1156"/>
      <c r="J46" s="1157"/>
      <c r="K46" s="63" t="s">
        <v>488</v>
      </c>
      <c r="L46" s="64" t="s">
        <v>488</v>
      </c>
      <c r="M46" s="64" t="s">
        <v>488</v>
      </c>
      <c r="N46" s="64" t="s">
        <v>488</v>
      </c>
      <c r="O46" s="65" t="s">
        <v>488</v>
      </c>
      <c r="P46" s="48"/>
      <c r="Q46" s="48"/>
      <c r="R46" s="48"/>
      <c r="S46" s="48"/>
      <c r="T46" s="48"/>
      <c r="U46" s="48"/>
    </row>
    <row r="47" spans="1:21" ht="30.75" customHeight="1" x14ac:dyDescent="0.15">
      <c r="A47" s="48"/>
      <c r="B47" s="1179"/>
      <c r="C47" s="1180"/>
      <c r="D47" s="62"/>
      <c r="E47" s="1156" t="s">
        <v>12</v>
      </c>
      <c r="F47" s="1156"/>
      <c r="G47" s="1156"/>
      <c r="H47" s="1156"/>
      <c r="I47" s="1156"/>
      <c r="J47" s="1157"/>
      <c r="K47" s="63" t="s">
        <v>488</v>
      </c>
      <c r="L47" s="64" t="s">
        <v>488</v>
      </c>
      <c r="M47" s="64" t="s">
        <v>488</v>
      </c>
      <c r="N47" s="64" t="s">
        <v>488</v>
      </c>
      <c r="O47" s="65" t="s">
        <v>488</v>
      </c>
      <c r="P47" s="48"/>
      <c r="Q47" s="48"/>
      <c r="R47" s="48"/>
      <c r="S47" s="48"/>
      <c r="T47" s="48"/>
      <c r="U47" s="48"/>
    </row>
    <row r="48" spans="1:21" ht="30.75" customHeight="1" x14ac:dyDescent="0.15">
      <c r="A48" s="48"/>
      <c r="B48" s="1179"/>
      <c r="C48" s="1180"/>
      <c r="D48" s="62"/>
      <c r="E48" s="1156" t="s">
        <v>13</v>
      </c>
      <c r="F48" s="1156"/>
      <c r="G48" s="1156"/>
      <c r="H48" s="1156"/>
      <c r="I48" s="1156"/>
      <c r="J48" s="1157"/>
      <c r="K48" s="63">
        <v>216</v>
      </c>
      <c r="L48" s="64">
        <v>195</v>
      </c>
      <c r="M48" s="64">
        <v>171</v>
      </c>
      <c r="N48" s="64">
        <v>198</v>
      </c>
      <c r="O48" s="65">
        <v>211</v>
      </c>
      <c r="P48" s="48"/>
      <c r="Q48" s="48"/>
      <c r="R48" s="48"/>
      <c r="S48" s="48"/>
      <c r="T48" s="48"/>
      <c r="U48" s="48"/>
    </row>
    <row r="49" spans="1:21" ht="30.75" customHeight="1" x14ac:dyDescent="0.15">
      <c r="A49" s="48"/>
      <c r="B49" s="1179"/>
      <c r="C49" s="1180"/>
      <c r="D49" s="62"/>
      <c r="E49" s="1156" t="s">
        <v>14</v>
      </c>
      <c r="F49" s="1156"/>
      <c r="G49" s="1156"/>
      <c r="H49" s="1156"/>
      <c r="I49" s="1156"/>
      <c r="J49" s="1157"/>
      <c r="K49" s="63">
        <v>4</v>
      </c>
      <c r="L49" s="64">
        <v>5</v>
      </c>
      <c r="M49" s="64">
        <v>8</v>
      </c>
      <c r="N49" s="64">
        <v>9</v>
      </c>
      <c r="O49" s="65">
        <v>9</v>
      </c>
      <c r="P49" s="48"/>
      <c r="Q49" s="48"/>
      <c r="R49" s="48"/>
      <c r="S49" s="48"/>
      <c r="T49" s="48"/>
      <c r="U49" s="48"/>
    </row>
    <row r="50" spans="1:21" ht="30.75" customHeight="1" x14ac:dyDescent="0.15">
      <c r="A50" s="48"/>
      <c r="B50" s="1179"/>
      <c r="C50" s="1180"/>
      <c r="D50" s="62"/>
      <c r="E50" s="1156" t="s">
        <v>15</v>
      </c>
      <c r="F50" s="1156"/>
      <c r="G50" s="1156"/>
      <c r="H50" s="1156"/>
      <c r="I50" s="1156"/>
      <c r="J50" s="1157"/>
      <c r="K50" s="63" t="s">
        <v>488</v>
      </c>
      <c r="L50" s="64" t="s">
        <v>488</v>
      </c>
      <c r="M50" s="64" t="s">
        <v>488</v>
      </c>
      <c r="N50" s="64" t="s">
        <v>488</v>
      </c>
      <c r="O50" s="65" t="s">
        <v>488</v>
      </c>
      <c r="P50" s="48"/>
      <c r="Q50" s="48"/>
      <c r="R50" s="48"/>
      <c r="S50" s="48"/>
      <c r="T50" s="48"/>
      <c r="U50" s="48"/>
    </row>
    <row r="51" spans="1:21" ht="30.75" customHeight="1" x14ac:dyDescent="0.15">
      <c r="A51" s="48"/>
      <c r="B51" s="1181"/>
      <c r="C51" s="1182"/>
      <c r="D51" s="66"/>
      <c r="E51" s="1156" t="s">
        <v>16</v>
      </c>
      <c r="F51" s="1156"/>
      <c r="G51" s="1156"/>
      <c r="H51" s="1156"/>
      <c r="I51" s="1156"/>
      <c r="J51" s="1157"/>
      <c r="K51" s="63" t="s">
        <v>488</v>
      </c>
      <c r="L51" s="64" t="s">
        <v>488</v>
      </c>
      <c r="M51" s="64" t="s">
        <v>488</v>
      </c>
      <c r="N51" s="64" t="s">
        <v>488</v>
      </c>
      <c r="O51" s="65" t="s">
        <v>488</v>
      </c>
      <c r="P51" s="48"/>
      <c r="Q51" s="48"/>
      <c r="R51" s="48"/>
      <c r="S51" s="48"/>
      <c r="T51" s="48"/>
      <c r="U51" s="48"/>
    </row>
    <row r="52" spans="1:21" ht="30.75" customHeight="1" x14ac:dyDescent="0.15">
      <c r="A52" s="48"/>
      <c r="B52" s="1154" t="s">
        <v>17</v>
      </c>
      <c r="C52" s="1155"/>
      <c r="D52" s="66"/>
      <c r="E52" s="1156" t="s">
        <v>18</v>
      </c>
      <c r="F52" s="1156"/>
      <c r="G52" s="1156"/>
      <c r="H52" s="1156"/>
      <c r="I52" s="1156"/>
      <c r="J52" s="1157"/>
      <c r="K52" s="63">
        <v>437</v>
      </c>
      <c r="L52" s="64">
        <v>469</v>
      </c>
      <c r="M52" s="64">
        <v>500</v>
      </c>
      <c r="N52" s="64">
        <v>629</v>
      </c>
      <c r="O52" s="65">
        <v>680</v>
      </c>
      <c r="P52" s="48"/>
      <c r="Q52" s="48"/>
      <c r="R52" s="48"/>
      <c r="S52" s="48"/>
      <c r="T52" s="48"/>
      <c r="U52" s="48"/>
    </row>
    <row r="53" spans="1:21" ht="30.75" customHeight="1" thickBot="1" x14ac:dyDescent="0.2">
      <c r="A53" s="48"/>
      <c r="B53" s="1158" t="s">
        <v>19</v>
      </c>
      <c r="C53" s="1159"/>
      <c r="D53" s="67"/>
      <c r="E53" s="1160" t="s">
        <v>20</v>
      </c>
      <c r="F53" s="1160"/>
      <c r="G53" s="1160"/>
      <c r="H53" s="1160"/>
      <c r="I53" s="1160"/>
      <c r="J53" s="1161"/>
      <c r="K53" s="68">
        <v>100</v>
      </c>
      <c r="L53" s="69">
        <v>112</v>
      </c>
      <c r="M53" s="69">
        <v>237</v>
      </c>
      <c r="N53" s="69">
        <v>175</v>
      </c>
      <c r="O53" s="70">
        <v>190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2" t="s">
        <v>24</v>
      </c>
      <c r="C58" s="1163"/>
      <c r="D58" s="1168" t="s">
        <v>25</v>
      </c>
      <c r="E58" s="1169"/>
      <c r="F58" s="1169"/>
      <c r="G58" s="1169"/>
      <c r="H58" s="1169"/>
      <c r="I58" s="1169"/>
      <c r="J58" s="1170"/>
      <c r="K58" s="83"/>
      <c r="L58" s="84"/>
      <c r="M58" s="84"/>
      <c r="N58" s="84"/>
      <c r="O58" s="85"/>
    </row>
    <row r="59" spans="1:21" ht="31.5" customHeight="1" x14ac:dyDescent="0.15">
      <c r="B59" s="1164"/>
      <c r="C59" s="1165"/>
      <c r="D59" s="1171" t="s">
        <v>26</v>
      </c>
      <c r="E59" s="1172"/>
      <c r="F59" s="1172"/>
      <c r="G59" s="1172"/>
      <c r="H59" s="1172"/>
      <c r="I59" s="1172"/>
      <c r="J59" s="1173"/>
      <c r="K59" s="86"/>
      <c r="L59" s="87"/>
      <c r="M59" s="87"/>
      <c r="N59" s="87"/>
      <c r="O59" s="88"/>
    </row>
    <row r="60" spans="1:21" ht="31.5" customHeight="1" thickBot="1" x14ac:dyDescent="0.2">
      <c r="B60" s="1166"/>
      <c r="C60" s="1167"/>
      <c r="D60" s="1174" t="s">
        <v>27</v>
      </c>
      <c r="E60" s="1175"/>
      <c r="F60" s="1175"/>
      <c r="G60" s="1175"/>
      <c r="H60" s="1175"/>
      <c r="I60" s="1175"/>
      <c r="J60" s="117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S/X44tFKgrsaHXCvvrWvzz/nfiUAnXYII06B3tKMdkCQw79rqYDRRl2HL6stp2KhVPWh5avOHW19NOyWaMY+w==" saltValue="DatnH5utwEQRmYwvV5xZM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7" t="s">
        <v>30</v>
      </c>
      <c r="C41" s="1198"/>
      <c r="D41" s="105"/>
      <c r="E41" s="1199" t="s">
        <v>31</v>
      </c>
      <c r="F41" s="1199"/>
      <c r="G41" s="1199"/>
      <c r="H41" s="1200"/>
      <c r="I41" s="354">
        <v>5873</v>
      </c>
      <c r="J41" s="355">
        <v>6113</v>
      </c>
      <c r="K41" s="355">
        <v>6902</v>
      </c>
      <c r="L41" s="355">
        <v>7315</v>
      </c>
      <c r="M41" s="356">
        <v>8257</v>
      </c>
    </row>
    <row r="42" spans="2:13" ht="27.75" customHeight="1" x14ac:dyDescent="0.15">
      <c r="B42" s="1187"/>
      <c r="C42" s="1188"/>
      <c r="D42" s="106"/>
      <c r="E42" s="1191" t="s">
        <v>32</v>
      </c>
      <c r="F42" s="1191"/>
      <c r="G42" s="1191"/>
      <c r="H42" s="1192"/>
      <c r="I42" s="357" t="s">
        <v>488</v>
      </c>
      <c r="J42" s="358" t="s">
        <v>488</v>
      </c>
      <c r="K42" s="358" t="s">
        <v>488</v>
      </c>
      <c r="L42" s="358" t="s">
        <v>488</v>
      </c>
      <c r="M42" s="359" t="s">
        <v>488</v>
      </c>
    </row>
    <row r="43" spans="2:13" ht="27.75" customHeight="1" x14ac:dyDescent="0.15">
      <c r="B43" s="1187"/>
      <c r="C43" s="1188"/>
      <c r="D43" s="106"/>
      <c r="E43" s="1191" t="s">
        <v>33</v>
      </c>
      <c r="F43" s="1191"/>
      <c r="G43" s="1191"/>
      <c r="H43" s="1192"/>
      <c r="I43" s="357">
        <v>2763</v>
      </c>
      <c r="J43" s="358">
        <v>2570</v>
      </c>
      <c r="K43" s="358">
        <v>2326</v>
      </c>
      <c r="L43" s="358">
        <v>2136</v>
      </c>
      <c r="M43" s="359">
        <v>2459</v>
      </c>
    </row>
    <row r="44" spans="2:13" ht="27.75" customHeight="1" x14ac:dyDescent="0.15">
      <c r="B44" s="1187"/>
      <c r="C44" s="1188"/>
      <c r="D44" s="106"/>
      <c r="E44" s="1191" t="s">
        <v>34</v>
      </c>
      <c r="F44" s="1191"/>
      <c r="G44" s="1191"/>
      <c r="H44" s="1192"/>
      <c r="I44" s="357">
        <v>32</v>
      </c>
      <c r="J44" s="358">
        <v>39</v>
      </c>
      <c r="K44" s="358">
        <v>37</v>
      </c>
      <c r="L44" s="358">
        <v>33</v>
      </c>
      <c r="M44" s="359">
        <v>34</v>
      </c>
    </row>
    <row r="45" spans="2:13" ht="27.75" customHeight="1" x14ac:dyDescent="0.15">
      <c r="B45" s="1187"/>
      <c r="C45" s="1188"/>
      <c r="D45" s="106"/>
      <c r="E45" s="1191" t="s">
        <v>35</v>
      </c>
      <c r="F45" s="1191"/>
      <c r="G45" s="1191"/>
      <c r="H45" s="1192"/>
      <c r="I45" s="357">
        <v>735</v>
      </c>
      <c r="J45" s="358">
        <v>652</v>
      </c>
      <c r="K45" s="358">
        <v>654</v>
      </c>
      <c r="L45" s="358">
        <v>619</v>
      </c>
      <c r="M45" s="359">
        <v>612</v>
      </c>
    </row>
    <row r="46" spans="2:13" ht="27.75" customHeight="1" x14ac:dyDescent="0.15">
      <c r="B46" s="1187"/>
      <c r="C46" s="1188"/>
      <c r="D46" s="107"/>
      <c r="E46" s="1191" t="s">
        <v>36</v>
      </c>
      <c r="F46" s="1191"/>
      <c r="G46" s="1191"/>
      <c r="H46" s="1192"/>
      <c r="I46" s="357" t="s">
        <v>488</v>
      </c>
      <c r="J46" s="358" t="s">
        <v>488</v>
      </c>
      <c r="K46" s="358" t="s">
        <v>488</v>
      </c>
      <c r="L46" s="358" t="s">
        <v>488</v>
      </c>
      <c r="M46" s="359" t="s">
        <v>488</v>
      </c>
    </row>
    <row r="47" spans="2:13" ht="27.75" customHeight="1" x14ac:dyDescent="0.15">
      <c r="B47" s="1187"/>
      <c r="C47" s="1188"/>
      <c r="D47" s="108"/>
      <c r="E47" s="1201" t="s">
        <v>37</v>
      </c>
      <c r="F47" s="1202"/>
      <c r="G47" s="1202"/>
      <c r="H47" s="1203"/>
      <c r="I47" s="357" t="s">
        <v>488</v>
      </c>
      <c r="J47" s="358" t="s">
        <v>488</v>
      </c>
      <c r="K47" s="358" t="s">
        <v>488</v>
      </c>
      <c r="L47" s="358" t="s">
        <v>488</v>
      </c>
      <c r="M47" s="359" t="s">
        <v>488</v>
      </c>
    </row>
    <row r="48" spans="2:13" ht="27.75" customHeight="1" x14ac:dyDescent="0.15">
      <c r="B48" s="1187"/>
      <c r="C48" s="1188"/>
      <c r="D48" s="106"/>
      <c r="E48" s="1191" t="s">
        <v>38</v>
      </c>
      <c r="F48" s="1191"/>
      <c r="G48" s="1191"/>
      <c r="H48" s="1192"/>
      <c r="I48" s="357" t="s">
        <v>488</v>
      </c>
      <c r="J48" s="358" t="s">
        <v>488</v>
      </c>
      <c r="K48" s="358" t="s">
        <v>488</v>
      </c>
      <c r="L48" s="358" t="s">
        <v>488</v>
      </c>
      <c r="M48" s="359" t="s">
        <v>488</v>
      </c>
    </row>
    <row r="49" spans="2:13" ht="27.75" customHeight="1" x14ac:dyDescent="0.15">
      <c r="B49" s="1189"/>
      <c r="C49" s="1190"/>
      <c r="D49" s="106"/>
      <c r="E49" s="1191" t="s">
        <v>39</v>
      </c>
      <c r="F49" s="1191"/>
      <c r="G49" s="1191"/>
      <c r="H49" s="1192"/>
      <c r="I49" s="357" t="s">
        <v>488</v>
      </c>
      <c r="J49" s="358" t="s">
        <v>488</v>
      </c>
      <c r="K49" s="358" t="s">
        <v>488</v>
      </c>
      <c r="L49" s="358" t="s">
        <v>488</v>
      </c>
      <c r="M49" s="359" t="s">
        <v>488</v>
      </c>
    </row>
    <row r="50" spans="2:13" ht="27.75" customHeight="1" x14ac:dyDescent="0.15">
      <c r="B50" s="1185" t="s">
        <v>40</v>
      </c>
      <c r="C50" s="1186"/>
      <c r="D50" s="109"/>
      <c r="E50" s="1191" t="s">
        <v>41</v>
      </c>
      <c r="F50" s="1191"/>
      <c r="G50" s="1191"/>
      <c r="H50" s="1192"/>
      <c r="I50" s="357">
        <v>19426</v>
      </c>
      <c r="J50" s="358">
        <v>18001</v>
      </c>
      <c r="K50" s="358">
        <v>18243</v>
      </c>
      <c r="L50" s="358">
        <v>18237</v>
      </c>
      <c r="M50" s="359">
        <v>18523</v>
      </c>
    </row>
    <row r="51" spans="2:13" ht="27.75" customHeight="1" x14ac:dyDescent="0.15">
      <c r="B51" s="1187"/>
      <c r="C51" s="1188"/>
      <c r="D51" s="106"/>
      <c r="E51" s="1191" t="s">
        <v>42</v>
      </c>
      <c r="F51" s="1191"/>
      <c r="G51" s="1191"/>
      <c r="H51" s="1192"/>
      <c r="I51" s="357">
        <v>2426</v>
      </c>
      <c r="J51" s="358">
        <v>3247</v>
      </c>
      <c r="K51" s="358">
        <v>2515</v>
      </c>
      <c r="L51" s="358">
        <v>1811</v>
      </c>
      <c r="M51" s="359">
        <v>1164</v>
      </c>
    </row>
    <row r="52" spans="2:13" ht="27.75" customHeight="1" x14ac:dyDescent="0.15">
      <c r="B52" s="1189"/>
      <c r="C52" s="1190"/>
      <c r="D52" s="106"/>
      <c r="E52" s="1191" t="s">
        <v>43</v>
      </c>
      <c r="F52" s="1191"/>
      <c r="G52" s="1191"/>
      <c r="H52" s="1192"/>
      <c r="I52" s="357">
        <v>3947</v>
      </c>
      <c r="J52" s="358">
        <v>4365</v>
      </c>
      <c r="K52" s="358">
        <v>4689</v>
      </c>
      <c r="L52" s="358">
        <v>5358</v>
      </c>
      <c r="M52" s="359">
        <v>5010</v>
      </c>
    </row>
    <row r="53" spans="2:13" ht="27.75" customHeight="1" thickBot="1" x14ac:dyDescent="0.2">
      <c r="B53" s="1193" t="s">
        <v>19</v>
      </c>
      <c r="C53" s="1194"/>
      <c r="D53" s="110"/>
      <c r="E53" s="1195" t="s">
        <v>44</v>
      </c>
      <c r="F53" s="1195"/>
      <c r="G53" s="1195"/>
      <c r="H53" s="1196"/>
      <c r="I53" s="360">
        <v>-16397</v>
      </c>
      <c r="J53" s="361">
        <v>-16239</v>
      </c>
      <c r="K53" s="361">
        <v>-15527</v>
      </c>
      <c r="L53" s="361">
        <v>-15303</v>
      </c>
      <c r="M53" s="362">
        <v>-13336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McgTYvcURG5vJdrZu71UZXd68Nu9ZiNDhbjkAvVrrN7BU8B0wcvfbz28ojWrhlS7cGgVTQH7xbpHXUQ6f+Yqw==" saltValue="6dCCxAqLpeo/xgQ5OxR5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09" t="s">
        <v>46</v>
      </c>
      <c r="D55" s="1209"/>
      <c r="E55" s="1210"/>
      <c r="F55" s="122">
        <v>12787</v>
      </c>
      <c r="G55" s="122">
        <v>12116</v>
      </c>
      <c r="H55" s="123">
        <v>11637</v>
      </c>
    </row>
    <row r="56" spans="2:8" ht="52.5" customHeight="1" x14ac:dyDescent="0.15">
      <c r="B56" s="124"/>
      <c r="C56" s="1211" t="s">
        <v>47</v>
      </c>
      <c r="D56" s="1211"/>
      <c r="E56" s="1212"/>
      <c r="F56" s="125">
        <v>15</v>
      </c>
      <c r="G56" s="125">
        <v>15</v>
      </c>
      <c r="H56" s="126">
        <v>15</v>
      </c>
    </row>
    <row r="57" spans="2:8" ht="53.25" customHeight="1" x14ac:dyDescent="0.15">
      <c r="B57" s="124"/>
      <c r="C57" s="1213" t="s">
        <v>48</v>
      </c>
      <c r="D57" s="1213"/>
      <c r="E57" s="1214"/>
      <c r="F57" s="127">
        <v>4825</v>
      </c>
      <c r="G57" s="127">
        <v>5475</v>
      </c>
      <c r="H57" s="128">
        <v>6225</v>
      </c>
    </row>
    <row r="58" spans="2:8" ht="45.75" customHeight="1" x14ac:dyDescent="0.15">
      <c r="B58" s="129"/>
      <c r="C58" s="1204" t="s">
        <v>560</v>
      </c>
      <c r="D58" s="1205"/>
      <c r="E58" s="1206"/>
      <c r="F58" s="363">
        <v>3718</v>
      </c>
      <c r="G58" s="130">
        <v>4498</v>
      </c>
      <c r="H58" s="131">
        <v>5277</v>
      </c>
    </row>
    <row r="59" spans="2:8" ht="45.75" customHeight="1" x14ac:dyDescent="0.15">
      <c r="B59" s="129"/>
      <c r="C59" s="1204" t="s">
        <v>561</v>
      </c>
      <c r="D59" s="1205"/>
      <c r="E59" s="1206"/>
      <c r="F59" s="363">
        <v>853</v>
      </c>
      <c r="G59" s="130">
        <v>646</v>
      </c>
      <c r="H59" s="131">
        <v>677</v>
      </c>
    </row>
    <row r="60" spans="2:8" ht="45.75" customHeight="1" x14ac:dyDescent="0.15">
      <c r="B60" s="129"/>
      <c r="C60" s="1204" t="s">
        <v>562</v>
      </c>
      <c r="D60" s="1205"/>
      <c r="E60" s="1206"/>
      <c r="F60" s="363">
        <v>41</v>
      </c>
      <c r="G60" s="130">
        <v>132</v>
      </c>
      <c r="H60" s="131">
        <v>123</v>
      </c>
    </row>
    <row r="61" spans="2:8" ht="45.75" customHeight="1" x14ac:dyDescent="0.15">
      <c r="B61" s="129"/>
      <c r="C61" s="1204" t="s">
        <v>563</v>
      </c>
      <c r="D61" s="1205"/>
      <c r="E61" s="1206"/>
      <c r="F61" s="363">
        <v>132</v>
      </c>
      <c r="G61" s="130">
        <v>132</v>
      </c>
      <c r="H61" s="131">
        <v>119</v>
      </c>
    </row>
    <row r="62" spans="2:8" ht="45.75" customHeight="1" thickBot="1" x14ac:dyDescent="0.2">
      <c r="B62" s="132"/>
      <c r="C62" s="1204" t="s">
        <v>564</v>
      </c>
      <c r="D62" s="1205"/>
      <c r="E62" s="1206"/>
      <c r="F62" s="364">
        <v>18</v>
      </c>
      <c r="G62" s="130">
        <v>18</v>
      </c>
      <c r="H62" s="133">
        <v>29</v>
      </c>
    </row>
    <row r="63" spans="2:8" ht="52.5" customHeight="1" thickBot="1" x14ac:dyDescent="0.2">
      <c r="B63" s="134"/>
      <c r="C63" s="1207" t="s">
        <v>49</v>
      </c>
      <c r="D63" s="1207"/>
      <c r="E63" s="1208"/>
      <c r="F63" s="135">
        <v>17627</v>
      </c>
      <c r="G63" s="135">
        <v>17607</v>
      </c>
      <c r="H63" s="136">
        <v>17877</v>
      </c>
    </row>
    <row r="64" spans="2:8" x14ac:dyDescent="0.15"/>
  </sheetData>
  <sheetProtection algorithmName="SHA-512" hashValue="nbZXOtrYR1nMMJjkQaX6mR7CI/Lop6N67mpvbc/pf9MuzMhNbl9XlU0numwJZd2pM7IQyzygKPYjxUDPOg1H/A==" saltValue="l+yjIw6qbGkljTqknpQs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7" customWidth="1"/>
    <col min="2" max="107" width="2.5" style="1217" customWidth="1"/>
    <col min="108" max="108" width="6.125" style="1224" customWidth="1"/>
    <col min="109" max="109" width="5.875" style="1223" customWidth="1"/>
    <col min="110" max="16384" width="8.625" style="1217" hidden="1"/>
  </cols>
  <sheetData>
    <row r="1" spans="1:109" ht="42.75" customHeight="1" x14ac:dyDescent="0.15">
      <c r="A1" s="1215"/>
      <c r="B1" s="1216"/>
      <c r="DD1" s="1217"/>
      <c r="DE1" s="1217"/>
    </row>
    <row r="2" spans="1:109" ht="25.5" customHeight="1" x14ac:dyDescent="0.15">
      <c r="A2" s="1218"/>
      <c r="C2" s="1218"/>
      <c r="O2" s="1218"/>
      <c r="P2" s="1218"/>
      <c r="Q2" s="1218"/>
      <c r="R2" s="1218"/>
      <c r="S2" s="1218"/>
      <c r="T2" s="1218"/>
      <c r="U2" s="1218"/>
      <c r="V2" s="1218"/>
      <c r="W2" s="1218"/>
      <c r="X2" s="1218"/>
      <c r="Y2" s="1218"/>
      <c r="Z2" s="1218"/>
      <c r="AA2" s="1218"/>
      <c r="AB2" s="1218"/>
      <c r="AC2" s="1218"/>
      <c r="AD2" s="1218"/>
      <c r="AE2" s="1218"/>
      <c r="AF2" s="1218"/>
      <c r="AG2" s="1218"/>
      <c r="AH2" s="1218"/>
      <c r="AI2" s="1218"/>
      <c r="AU2" s="1218"/>
      <c r="BG2" s="1218"/>
      <c r="BS2" s="1218"/>
      <c r="CE2" s="1218"/>
      <c r="CQ2" s="1218"/>
      <c r="DD2" s="1217"/>
      <c r="DE2" s="1217"/>
    </row>
    <row r="3" spans="1:109" ht="25.5" customHeight="1" x14ac:dyDescent="0.15">
      <c r="A3" s="1218"/>
      <c r="C3" s="1218"/>
      <c r="O3" s="1218"/>
      <c r="P3" s="1218"/>
      <c r="Q3" s="1218"/>
      <c r="R3" s="1218"/>
      <c r="S3" s="1218"/>
      <c r="T3" s="1218"/>
      <c r="U3" s="1218"/>
      <c r="V3" s="1218"/>
      <c r="W3" s="1218"/>
      <c r="X3" s="1218"/>
      <c r="Y3" s="1218"/>
      <c r="Z3" s="1218"/>
      <c r="AA3" s="1218"/>
      <c r="AB3" s="1218"/>
      <c r="AC3" s="1218"/>
      <c r="AD3" s="1218"/>
      <c r="AE3" s="1218"/>
      <c r="AF3" s="1218"/>
      <c r="AG3" s="1218"/>
      <c r="AH3" s="1218"/>
      <c r="AI3" s="1218"/>
      <c r="AU3" s="1218"/>
      <c r="BG3" s="1218"/>
      <c r="BS3" s="1218"/>
      <c r="CE3" s="1218"/>
      <c r="CQ3" s="1218"/>
      <c r="DD3" s="1217"/>
      <c r="DE3" s="1217"/>
    </row>
    <row r="4" spans="1:109" s="258" customFormat="1" x14ac:dyDescent="0.15">
      <c r="A4" s="1218"/>
      <c r="B4" s="1218"/>
      <c r="C4" s="1218"/>
      <c r="D4" s="1218"/>
      <c r="E4" s="1218"/>
      <c r="F4" s="1218"/>
      <c r="G4" s="1218"/>
      <c r="H4" s="1218"/>
      <c r="I4" s="1218"/>
      <c r="J4" s="1218"/>
      <c r="K4" s="1218"/>
      <c r="L4" s="1218"/>
      <c r="M4" s="1218"/>
      <c r="N4" s="1218"/>
      <c r="O4" s="1218"/>
      <c r="P4" s="1218"/>
      <c r="Q4" s="1218"/>
      <c r="R4" s="1218"/>
      <c r="S4" s="1218"/>
      <c r="T4" s="1218"/>
      <c r="U4" s="1218"/>
      <c r="V4" s="1218"/>
      <c r="W4" s="1218"/>
      <c r="X4" s="1218"/>
      <c r="Y4" s="1218"/>
      <c r="Z4" s="1218"/>
      <c r="AA4" s="1218"/>
      <c r="AB4" s="1218"/>
      <c r="AC4" s="1218"/>
      <c r="AD4" s="1218"/>
      <c r="AE4" s="1218"/>
      <c r="AF4" s="1218"/>
      <c r="AG4" s="1218"/>
      <c r="AH4" s="1218"/>
      <c r="AI4" s="1218"/>
      <c r="AJ4" s="1218"/>
      <c r="AK4" s="1218"/>
      <c r="AL4" s="1218"/>
      <c r="AM4" s="1218"/>
      <c r="AN4" s="1218"/>
      <c r="AO4" s="1218"/>
      <c r="AP4" s="1218"/>
      <c r="AQ4" s="1218"/>
      <c r="AR4" s="1218"/>
      <c r="AS4" s="1218"/>
      <c r="AT4" s="1218"/>
      <c r="AU4" s="1218"/>
      <c r="AV4" s="1218"/>
      <c r="AW4" s="1218"/>
      <c r="AX4" s="1218"/>
      <c r="AY4" s="1218"/>
      <c r="AZ4" s="1218"/>
      <c r="BA4" s="1218"/>
      <c r="BB4" s="1218"/>
      <c r="BC4" s="1218"/>
      <c r="BD4" s="1218"/>
      <c r="BE4" s="1218"/>
      <c r="BF4" s="1218"/>
      <c r="BG4" s="1218"/>
      <c r="BH4" s="1218"/>
      <c r="BI4" s="1218"/>
      <c r="BJ4" s="1218"/>
      <c r="BK4" s="1218"/>
      <c r="BL4" s="1218"/>
      <c r="BM4" s="1218"/>
      <c r="BN4" s="1218"/>
      <c r="BO4" s="1218"/>
      <c r="BP4" s="1218"/>
      <c r="BQ4" s="1218"/>
      <c r="BR4" s="1218"/>
      <c r="BS4" s="1218"/>
      <c r="BT4" s="1218"/>
      <c r="BU4" s="1218"/>
      <c r="BV4" s="1218"/>
      <c r="BW4" s="1218"/>
      <c r="BX4" s="1218"/>
      <c r="BY4" s="1218"/>
      <c r="BZ4" s="1218"/>
      <c r="CA4" s="1218"/>
      <c r="CB4" s="1218"/>
      <c r="CC4" s="1218"/>
      <c r="CD4" s="1218"/>
      <c r="CE4" s="1218"/>
      <c r="CF4" s="1218"/>
      <c r="CG4" s="1218"/>
      <c r="CH4" s="1218"/>
      <c r="CI4" s="1218"/>
      <c r="CJ4" s="1218"/>
      <c r="CK4" s="1218"/>
      <c r="CL4" s="1218"/>
      <c r="CM4" s="1218"/>
      <c r="CN4" s="1218"/>
      <c r="CO4" s="1218"/>
      <c r="CP4" s="1218"/>
      <c r="CQ4" s="1218"/>
      <c r="CR4" s="1218"/>
      <c r="CS4" s="1218"/>
      <c r="CT4" s="1218"/>
      <c r="CU4" s="1218"/>
      <c r="CV4" s="1218"/>
      <c r="CW4" s="1218"/>
      <c r="CX4" s="1218"/>
      <c r="CY4" s="1218"/>
      <c r="CZ4" s="1218"/>
      <c r="DA4" s="1218"/>
      <c r="DB4" s="1218"/>
      <c r="DC4" s="1218"/>
      <c r="DD4" s="1218"/>
      <c r="DE4" s="1218"/>
    </row>
    <row r="5" spans="1:109" s="258" customFormat="1" x14ac:dyDescent="0.15">
      <c r="A5" s="1218"/>
      <c r="B5" s="1218"/>
      <c r="C5" s="1218"/>
      <c r="D5" s="1218"/>
      <c r="E5" s="1218"/>
      <c r="F5" s="1218"/>
      <c r="G5" s="1218"/>
      <c r="H5" s="1218"/>
      <c r="I5" s="1218"/>
      <c r="J5" s="1218"/>
      <c r="K5" s="1218"/>
      <c r="L5" s="1218"/>
      <c r="M5" s="1218"/>
      <c r="N5" s="1218"/>
      <c r="O5" s="1218"/>
      <c r="P5" s="1218"/>
      <c r="Q5" s="1218"/>
      <c r="R5" s="1218"/>
      <c r="S5" s="1218"/>
      <c r="T5" s="1218"/>
      <c r="U5" s="1218"/>
      <c r="V5" s="1218"/>
      <c r="W5" s="1218"/>
      <c r="X5" s="1218"/>
      <c r="Y5" s="1218"/>
      <c r="Z5" s="1218"/>
      <c r="AA5" s="1218"/>
      <c r="AB5" s="1218"/>
      <c r="AC5" s="1218"/>
      <c r="AD5" s="1218"/>
      <c r="AE5" s="1218"/>
      <c r="AF5" s="1218"/>
      <c r="AG5" s="1218"/>
      <c r="AH5" s="1218"/>
      <c r="AI5" s="1218"/>
      <c r="AJ5" s="1218"/>
      <c r="AK5" s="1218"/>
      <c r="AL5" s="1218"/>
      <c r="AM5" s="1218"/>
      <c r="AN5" s="1218"/>
      <c r="AO5" s="1218"/>
      <c r="AP5" s="1218"/>
      <c r="AQ5" s="1218"/>
      <c r="AR5" s="1218"/>
      <c r="AS5" s="1218"/>
      <c r="AT5" s="1218"/>
      <c r="AU5" s="1218"/>
      <c r="AV5" s="1218"/>
      <c r="AW5" s="1218"/>
      <c r="AX5" s="1218"/>
      <c r="AY5" s="1218"/>
      <c r="AZ5" s="1218"/>
      <c r="BA5" s="1218"/>
      <c r="BB5" s="1218"/>
      <c r="BC5" s="1218"/>
      <c r="BD5" s="1218"/>
      <c r="BE5" s="1218"/>
      <c r="BF5" s="1218"/>
      <c r="BG5" s="1218"/>
      <c r="BH5" s="1218"/>
      <c r="BI5" s="1218"/>
      <c r="BJ5" s="1218"/>
      <c r="BK5" s="1218"/>
      <c r="BL5" s="1218"/>
      <c r="BM5" s="1218"/>
      <c r="BN5" s="1218"/>
      <c r="BO5" s="1218"/>
      <c r="BP5" s="1218"/>
      <c r="BQ5" s="1218"/>
      <c r="BR5" s="1218"/>
      <c r="BS5" s="1218"/>
      <c r="BT5" s="1218"/>
      <c r="BU5" s="1218"/>
      <c r="BV5" s="1218"/>
      <c r="BW5" s="1218"/>
      <c r="BX5" s="1218"/>
      <c r="BY5" s="1218"/>
      <c r="BZ5" s="1218"/>
      <c r="CA5" s="1218"/>
      <c r="CB5" s="1218"/>
      <c r="CC5" s="1218"/>
      <c r="CD5" s="1218"/>
      <c r="CE5" s="1218"/>
      <c r="CF5" s="1218"/>
      <c r="CG5" s="1218"/>
      <c r="CH5" s="1218"/>
      <c r="CI5" s="1218"/>
      <c r="CJ5" s="1218"/>
      <c r="CK5" s="1218"/>
      <c r="CL5" s="1218"/>
      <c r="CM5" s="1218"/>
      <c r="CN5" s="1218"/>
      <c r="CO5" s="1218"/>
      <c r="CP5" s="1218"/>
      <c r="CQ5" s="1218"/>
      <c r="CR5" s="1218"/>
      <c r="CS5" s="1218"/>
      <c r="CT5" s="1218"/>
      <c r="CU5" s="1218"/>
      <c r="CV5" s="1218"/>
      <c r="CW5" s="1218"/>
      <c r="CX5" s="1218"/>
      <c r="CY5" s="1218"/>
      <c r="CZ5" s="1218"/>
      <c r="DA5" s="1218"/>
      <c r="DB5" s="1218"/>
      <c r="DC5" s="1218"/>
      <c r="DD5" s="1218"/>
      <c r="DE5" s="1218"/>
    </row>
    <row r="6" spans="1:109" s="258" customFormat="1" x14ac:dyDescent="0.15">
      <c r="A6" s="1218"/>
      <c r="B6" s="1218"/>
      <c r="C6" s="1218"/>
      <c r="D6" s="1218"/>
      <c r="E6" s="1218"/>
      <c r="F6" s="1218"/>
      <c r="G6" s="1218"/>
      <c r="H6" s="1218"/>
      <c r="I6" s="1218"/>
      <c r="J6" s="1218"/>
      <c r="K6" s="1218"/>
      <c r="L6" s="1218"/>
      <c r="M6" s="1218"/>
      <c r="N6" s="1218"/>
      <c r="O6" s="1218"/>
      <c r="P6" s="1218"/>
      <c r="Q6" s="1218"/>
      <c r="R6" s="1218"/>
      <c r="S6" s="1218"/>
      <c r="T6" s="1218"/>
      <c r="U6" s="1218"/>
      <c r="V6" s="1218"/>
      <c r="W6" s="1218"/>
      <c r="X6" s="1218"/>
      <c r="Y6" s="1218"/>
      <c r="Z6" s="1218"/>
      <c r="AA6" s="1218"/>
      <c r="AB6" s="1218"/>
      <c r="AC6" s="1218"/>
      <c r="AD6" s="1218"/>
      <c r="AE6" s="1218"/>
      <c r="AF6" s="1218"/>
      <c r="AG6" s="1218"/>
      <c r="AH6" s="1218"/>
      <c r="AI6" s="1218"/>
      <c r="AJ6" s="1218"/>
      <c r="AK6" s="1218"/>
      <c r="AL6" s="1218"/>
      <c r="AM6" s="1218"/>
      <c r="AN6" s="1218"/>
      <c r="AO6" s="1218"/>
      <c r="AP6" s="1218"/>
      <c r="AQ6" s="1218"/>
      <c r="AR6" s="1218"/>
      <c r="AS6" s="1218"/>
      <c r="AT6" s="1218"/>
      <c r="AU6" s="1218"/>
      <c r="AV6" s="1218"/>
      <c r="AW6" s="1218"/>
      <c r="AX6" s="1218"/>
      <c r="AY6" s="1218"/>
      <c r="AZ6" s="1218"/>
      <c r="BA6" s="1218"/>
      <c r="BB6" s="1218"/>
      <c r="BC6" s="1218"/>
      <c r="BD6" s="1218"/>
      <c r="BE6" s="1218"/>
      <c r="BF6" s="1218"/>
      <c r="BG6" s="1218"/>
      <c r="BH6" s="1218"/>
      <c r="BI6" s="1218"/>
      <c r="BJ6" s="1218"/>
      <c r="BK6" s="1218"/>
      <c r="BL6" s="1218"/>
      <c r="BM6" s="1218"/>
      <c r="BN6" s="1218"/>
      <c r="BO6" s="1218"/>
      <c r="BP6" s="1218"/>
      <c r="BQ6" s="1218"/>
      <c r="BR6" s="1218"/>
      <c r="BS6" s="1218"/>
      <c r="BT6" s="1218"/>
      <c r="BU6" s="1218"/>
      <c r="BV6" s="1218"/>
      <c r="BW6" s="1218"/>
      <c r="BX6" s="1218"/>
      <c r="BY6" s="1218"/>
      <c r="BZ6" s="1218"/>
      <c r="CA6" s="1218"/>
      <c r="CB6" s="1218"/>
      <c r="CC6" s="1218"/>
      <c r="CD6" s="1218"/>
      <c r="CE6" s="1218"/>
      <c r="CF6" s="1218"/>
      <c r="CG6" s="1218"/>
      <c r="CH6" s="1218"/>
      <c r="CI6" s="1218"/>
      <c r="CJ6" s="1218"/>
      <c r="CK6" s="1218"/>
      <c r="CL6" s="1218"/>
      <c r="CM6" s="1218"/>
      <c r="CN6" s="1218"/>
      <c r="CO6" s="1218"/>
      <c r="CP6" s="1218"/>
      <c r="CQ6" s="1218"/>
      <c r="CR6" s="1218"/>
      <c r="CS6" s="1218"/>
      <c r="CT6" s="1218"/>
      <c r="CU6" s="1218"/>
      <c r="CV6" s="1218"/>
      <c r="CW6" s="1218"/>
      <c r="CX6" s="1218"/>
      <c r="CY6" s="1218"/>
      <c r="CZ6" s="1218"/>
      <c r="DA6" s="1218"/>
      <c r="DB6" s="1218"/>
      <c r="DC6" s="1218"/>
      <c r="DD6" s="1218"/>
      <c r="DE6" s="1218"/>
    </row>
    <row r="7" spans="1:109" s="258" customFormat="1" x14ac:dyDescent="0.15">
      <c r="A7" s="1218"/>
      <c r="B7" s="1218"/>
      <c r="C7" s="1218"/>
      <c r="D7" s="1218"/>
      <c r="E7" s="1218"/>
      <c r="F7" s="1218"/>
      <c r="G7" s="1218"/>
      <c r="H7" s="1218"/>
      <c r="I7" s="1218"/>
      <c r="J7" s="1218"/>
      <c r="K7" s="1218"/>
      <c r="L7" s="1218"/>
      <c r="M7" s="1218"/>
      <c r="N7" s="1218"/>
      <c r="O7" s="1218"/>
      <c r="P7" s="1218"/>
      <c r="Q7" s="1218"/>
      <c r="R7" s="1218"/>
      <c r="S7" s="1218"/>
      <c r="T7" s="1218"/>
      <c r="U7" s="1218"/>
      <c r="V7" s="1218"/>
      <c r="W7" s="1218"/>
      <c r="X7" s="1218"/>
      <c r="Y7" s="1218"/>
      <c r="Z7" s="1218"/>
      <c r="AA7" s="1218"/>
      <c r="AB7" s="1218"/>
      <c r="AC7" s="1218"/>
      <c r="AD7" s="1218"/>
      <c r="AE7" s="1218"/>
      <c r="AF7" s="1218"/>
      <c r="AG7" s="1218"/>
      <c r="AH7" s="1218"/>
      <c r="AI7" s="1218"/>
      <c r="AJ7" s="1218"/>
      <c r="AK7" s="1218"/>
      <c r="AL7" s="1218"/>
      <c r="AM7" s="1218"/>
      <c r="AN7" s="1218"/>
      <c r="AO7" s="1218"/>
      <c r="AP7" s="1218"/>
      <c r="AQ7" s="1218"/>
      <c r="AR7" s="1218"/>
      <c r="AS7" s="1218"/>
      <c r="AT7" s="1218"/>
      <c r="AU7" s="1218"/>
      <c r="AV7" s="1218"/>
      <c r="AW7" s="1218"/>
      <c r="AX7" s="1218"/>
      <c r="AY7" s="1218"/>
      <c r="AZ7" s="1218"/>
      <c r="BA7" s="1218"/>
      <c r="BB7" s="1218"/>
      <c r="BC7" s="1218"/>
      <c r="BD7" s="1218"/>
      <c r="BE7" s="1218"/>
      <c r="BF7" s="1218"/>
      <c r="BG7" s="1218"/>
      <c r="BH7" s="1218"/>
      <c r="BI7" s="1218"/>
      <c r="BJ7" s="1218"/>
      <c r="BK7" s="1218"/>
      <c r="BL7" s="1218"/>
      <c r="BM7" s="1218"/>
      <c r="BN7" s="1218"/>
      <c r="BO7" s="1218"/>
      <c r="BP7" s="1218"/>
      <c r="BQ7" s="1218"/>
      <c r="BR7" s="1218"/>
      <c r="BS7" s="1218"/>
      <c r="BT7" s="1218"/>
      <c r="BU7" s="1218"/>
      <c r="BV7" s="1218"/>
      <c r="BW7" s="1218"/>
      <c r="BX7" s="1218"/>
      <c r="BY7" s="1218"/>
      <c r="BZ7" s="1218"/>
      <c r="CA7" s="1218"/>
      <c r="CB7" s="1218"/>
      <c r="CC7" s="1218"/>
      <c r="CD7" s="1218"/>
      <c r="CE7" s="1218"/>
      <c r="CF7" s="1218"/>
      <c r="CG7" s="1218"/>
      <c r="CH7" s="1218"/>
      <c r="CI7" s="1218"/>
      <c r="CJ7" s="1218"/>
      <c r="CK7" s="1218"/>
      <c r="CL7" s="1218"/>
      <c r="CM7" s="1218"/>
      <c r="CN7" s="1218"/>
      <c r="CO7" s="1218"/>
      <c r="CP7" s="1218"/>
      <c r="CQ7" s="1218"/>
      <c r="CR7" s="1218"/>
      <c r="CS7" s="1218"/>
      <c r="CT7" s="1218"/>
      <c r="CU7" s="1218"/>
      <c r="CV7" s="1218"/>
      <c r="CW7" s="1218"/>
      <c r="CX7" s="1218"/>
      <c r="CY7" s="1218"/>
      <c r="CZ7" s="1218"/>
      <c r="DA7" s="1218"/>
      <c r="DB7" s="1218"/>
      <c r="DC7" s="1218"/>
      <c r="DD7" s="1218"/>
      <c r="DE7" s="1218"/>
    </row>
    <row r="8" spans="1:109" s="258" customFormat="1" x14ac:dyDescent="0.15">
      <c r="A8" s="1218"/>
      <c r="B8" s="1218"/>
      <c r="C8" s="1218"/>
      <c r="D8" s="1218"/>
      <c r="E8" s="1218"/>
      <c r="F8" s="1218"/>
      <c r="G8" s="1218"/>
      <c r="H8" s="1218"/>
      <c r="I8" s="1218"/>
      <c r="J8" s="1218"/>
      <c r="K8" s="1218"/>
      <c r="L8" s="1218"/>
      <c r="M8" s="1218"/>
      <c r="N8" s="1218"/>
      <c r="O8" s="1218"/>
      <c r="P8" s="1218"/>
      <c r="Q8" s="1218"/>
      <c r="R8" s="1218"/>
      <c r="S8" s="1218"/>
      <c r="T8" s="1218"/>
      <c r="U8" s="1218"/>
      <c r="V8" s="1218"/>
      <c r="W8" s="1218"/>
      <c r="X8" s="1218"/>
      <c r="Y8" s="1218"/>
      <c r="Z8" s="1218"/>
      <c r="AA8" s="1218"/>
      <c r="AB8" s="1218"/>
      <c r="AC8" s="1218"/>
      <c r="AD8" s="1218"/>
      <c r="AE8" s="1218"/>
      <c r="AF8" s="1218"/>
      <c r="AG8" s="1218"/>
      <c r="AH8" s="1218"/>
      <c r="AI8" s="1218"/>
      <c r="AJ8" s="1218"/>
      <c r="AK8" s="1218"/>
      <c r="AL8" s="1218"/>
      <c r="AM8" s="1218"/>
      <c r="AN8" s="1218"/>
      <c r="AO8" s="1218"/>
      <c r="AP8" s="1218"/>
      <c r="AQ8" s="1218"/>
      <c r="AR8" s="1218"/>
      <c r="AS8" s="1218"/>
      <c r="AT8" s="1218"/>
      <c r="AU8" s="1218"/>
      <c r="AV8" s="1218"/>
      <c r="AW8" s="1218"/>
      <c r="AX8" s="1218"/>
      <c r="AY8" s="1218"/>
      <c r="AZ8" s="1218"/>
      <c r="BA8" s="1218"/>
      <c r="BB8" s="1218"/>
      <c r="BC8" s="1218"/>
      <c r="BD8" s="1218"/>
      <c r="BE8" s="1218"/>
      <c r="BF8" s="1218"/>
      <c r="BG8" s="1218"/>
      <c r="BH8" s="1218"/>
      <c r="BI8" s="1218"/>
      <c r="BJ8" s="1218"/>
      <c r="BK8" s="1218"/>
      <c r="BL8" s="1218"/>
      <c r="BM8" s="1218"/>
      <c r="BN8" s="1218"/>
      <c r="BO8" s="1218"/>
      <c r="BP8" s="1218"/>
      <c r="BQ8" s="1218"/>
      <c r="BR8" s="1218"/>
      <c r="BS8" s="1218"/>
      <c r="BT8" s="1218"/>
      <c r="BU8" s="1218"/>
      <c r="BV8" s="1218"/>
      <c r="BW8" s="1218"/>
      <c r="BX8" s="1218"/>
      <c r="BY8" s="1218"/>
      <c r="BZ8" s="1218"/>
      <c r="CA8" s="1218"/>
      <c r="CB8" s="1218"/>
      <c r="CC8" s="1218"/>
      <c r="CD8" s="1218"/>
      <c r="CE8" s="1218"/>
      <c r="CF8" s="1218"/>
      <c r="CG8" s="1218"/>
      <c r="CH8" s="1218"/>
      <c r="CI8" s="1218"/>
      <c r="CJ8" s="1218"/>
      <c r="CK8" s="1218"/>
      <c r="CL8" s="1218"/>
      <c r="CM8" s="1218"/>
      <c r="CN8" s="1218"/>
      <c r="CO8" s="1218"/>
      <c r="CP8" s="1218"/>
      <c r="CQ8" s="1218"/>
      <c r="CR8" s="1218"/>
      <c r="CS8" s="1218"/>
      <c r="CT8" s="1218"/>
      <c r="CU8" s="1218"/>
      <c r="CV8" s="1218"/>
      <c r="CW8" s="1218"/>
      <c r="CX8" s="1218"/>
      <c r="CY8" s="1218"/>
      <c r="CZ8" s="1218"/>
      <c r="DA8" s="1218"/>
      <c r="DB8" s="1218"/>
      <c r="DC8" s="1218"/>
      <c r="DD8" s="1218"/>
      <c r="DE8" s="1218"/>
    </row>
    <row r="9" spans="1:109" s="258" customFormat="1" x14ac:dyDescent="0.15">
      <c r="A9" s="1218"/>
      <c r="B9" s="1218"/>
      <c r="C9" s="1218"/>
      <c r="D9" s="1218"/>
      <c r="E9" s="1218"/>
      <c r="F9" s="1218"/>
      <c r="G9" s="1218"/>
      <c r="H9" s="1218"/>
      <c r="I9" s="1218"/>
      <c r="J9" s="1218"/>
      <c r="K9" s="1218"/>
      <c r="L9" s="1218"/>
      <c r="M9" s="1218"/>
      <c r="N9" s="1218"/>
      <c r="O9" s="1218"/>
      <c r="P9" s="1218"/>
      <c r="Q9" s="1218"/>
      <c r="R9" s="1218"/>
      <c r="S9" s="1218"/>
      <c r="T9" s="1218"/>
      <c r="U9" s="1218"/>
      <c r="V9" s="1218"/>
      <c r="W9" s="1218"/>
      <c r="X9" s="1218"/>
      <c r="Y9" s="1218"/>
      <c r="Z9" s="1218"/>
      <c r="AA9" s="1218"/>
      <c r="AB9" s="1218"/>
      <c r="AC9" s="1218"/>
      <c r="AD9" s="1218"/>
      <c r="AE9" s="1218"/>
      <c r="AF9" s="1218"/>
      <c r="AG9" s="1218"/>
      <c r="AH9" s="1218"/>
      <c r="AI9" s="1218"/>
      <c r="AJ9" s="1218"/>
      <c r="AK9" s="1218"/>
      <c r="AL9" s="1218"/>
      <c r="AM9" s="1218"/>
      <c r="AN9" s="1218"/>
      <c r="AO9" s="1218"/>
      <c r="AP9" s="1218"/>
      <c r="AQ9" s="1218"/>
      <c r="AR9" s="1218"/>
      <c r="AS9" s="1218"/>
      <c r="AT9" s="1218"/>
      <c r="AU9" s="1218"/>
      <c r="AV9" s="1218"/>
      <c r="AW9" s="1218"/>
      <c r="AX9" s="1218"/>
      <c r="AY9" s="1218"/>
      <c r="AZ9" s="1218"/>
      <c r="BA9" s="1218"/>
      <c r="BB9" s="1218"/>
      <c r="BC9" s="1218"/>
      <c r="BD9" s="1218"/>
      <c r="BE9" s="1218"/>
      <c r="BF9" s="1218"/>
      <c r="BG9" s="1218"/>
      <c r="BH9" s="1218"/>
      <c r="BI9" s="1218"/>
      <c r="BJ9" s="1218"/>
      <c r="BK9" s="1218"/>
      <c r="BL9" s="1218"/>
      <c r="BM9" s="1218"/>
      <c r="BN9" s="1218"/>
      <c r="BO9" s="1218"/>
      <c r="BP9" s="1218"/>
      <c r="BQ9" s="1218"/>
      <c r="BR9" s="1218"/>
      <c r="BS9" s="1218"/>
      <c r="BT9" s="1218"/>
      <c r="BU9" s="1218"/>
      <c r="BV9" s="1218"/>
      <c r="BW9" s="1218"/>
      <c r="BX9" s="1218"/>
      <c r="BY9" s="1218"/>
      <c r="BZ9" s="1218"/>
      <c r="CA9" s="1218"/>
      <c r="CB9" s="1218"/>
      <c r="CC9" s="1218"/>
      <c r="CD9" s="1218"/>
      <c r="CE9" s="1218"/>
      <c r="CF9" s="1218"/>
      <c r="CG9" s="1218"/>
      <c r="CH9" s="1218"/>
      <c r="CI9" s="1218"/>
      <c r="CJ9" s="1218"/>
      <c r="CK9" s="1218"/>
      <c r="CL9" s="1218"/>
      <c r="CM9" s="1218"/>
      <c r="CN9" s="1218"/>
      <c r="CO9" s="1218"/>
      <c r="CP9" s="1218"/>
      <c r="CQ9" s="1218"/>
      <c r="CR9" s="1218"/>
      <c r="CS9" s="1218"/>
      <c r="CT9" s="1218"/>
      <c r="CU9" s="1218"/>
      <c r="CV9" s="1218"/>
      <c r="CW9" s="1218"/>
      <c r="CX9" s="1218"/>
      <c r="CY9" s="1218"/>
      <c r="CZ9" s="1218"/>
      <c r="DA9" s="1218"/>
      <c r="DB9" s="1218"/>
      <c r="DC9" s="1218"/>
      <c r="DD9" s="1218"/>
      <c r="DE9" s="1218"/>
    </row>
    <row r="10" spans="1:109" s="258" customFormat="1" x14ac:dyDescent="0.15">
      <c r="A10" s="1218"/>
      <c r="B10" s="1218"/>
      <c r="C10" s="1218"/>
      <c r="D10" s="1218"/>
      <c r="E10" s="1218"/>
      <c r="F10" s="1218"/>
      <c r="G10" s="1218"/>
      <c r="H10" s="1218"/>
      <c r="I10" s="1218"/>
      <c r="J10" s="1218"/>
      <c r="K10" s="1218"/>
      <c r="L10" s="1218"/>
      <c r="M10" s="1218"/>
      <c r="N10" s="1218"/>
      <c r="O10" s="1218"/>
      <c r="P10" s="1218"/>
      <c r="Q10" s="1218"/>
      <c r="R10" s="1218"/>
      <c r="S10" s="1218"/>
      <c r="T10" s="1218"/>
      <c r="U10" s="1218"/>
      <c r="V10" s="1218"/>
      <c r="W10" s="1218"/>
      <c r="X10" s="1218"/>
      <c r="Y10" s="1218"/>
      <c r="Z10" s="1218"/>
      <c r="AA10" s="1218"/>
      <c r="AB10" s="1218"/>
      <c r="AC10" s="1218"/>
      <c r="AD10" s="1218"/>
      <c r="AE10" s="1218"/>
      <c r="AF10" s="1218"/>
      <c r="AG10" s="1218"/>
      <c r="AH10" s="1218"/>
      <c r="AI10" s="1218"/>
      <c r="AJ10" s="1218"/>
      <c r="AK10" s="1218"/>
      <c r="AL10" s="1218"/>
      <c r="AM10" s="1218"/>
      <c r="AN10" s="1218"/>
      <c r="AO10" s="1218"/>
      <c r="AP10" s="1218"/>
      <c r="AQ10" s="1218"/>
      <c r="AR10" s="1218"/>
      <c r="AS10" s="1218"/>
      <c r="AT10" s="1218"/>
      <c r="AU10" s="1218"/>
      <c r="AV10" s="1218"/>
      <c r="AW10" s="1218"/>
      <c r="AX10" s="1218"/>
      <c r="AY10" s="1218"/>
      <c r="AZ10" s="1218"/>
      <c r="BA10" s="1218"/>
      <c r="BB10" s="1218"/>
      <c r="BC10" s="1218"/>
      <c r="BD10" s="1218"/>
      <c r="BE10" s="1218"/>
      <c r="BF10" s="1218"/>
      <c r="BG10" s="1218"/>
      <c r="BH10" s="1218"/>
      <c r="BI10" s="1218"/>
      <c r="BJ10" s="1218"/>
      <c r="BK10" s="1218"/>
      <c r="BL10" s="1218"/>
      <c r="BM10" s="1218"/>
      <c r="BN10" s="1218"/>
      <c r="BO10" s="1218"/>
      <c r="BP10" s="1218"/>
      <c r="BQ10" s="1218"/>
      <c r="BR10" s="1218"/>
      <c r="BS10" s="1218"/>
      <c r="BT10" s="1218"/>
      <c r="BU10" s="1218"/>
      <c r="BV10" s="1218"/>
      <c r="BW10" s="1218"/>
      <c r="BX10" s="1218"/>
      <c r="BY10" s="1218"/>
      <c r="BZ10" s="1218"/>
      <c r="CA10" s="1218"/>
      <c r="CB10" s="1218"/>
      <c r="CC10" s="1218"/>
      <c r="CD10" s="1218"/>
      <c r="CE10" s="1218"/>
      <c r="CF10" s="1218"/>
      <c r="CG10" s="1218"/>
      <c r="CH10" s="1218"/>
      <c r="CI10" s="1218"/>
      <c r="CJ10" s="1218"/>
      <c r="CK10" s="1218"/>
      <c r="CL10" s="1218"/>
      <c r="CM10" s="1218"/>
      <c r="CN10" s="1218"/>
      <c r="CO10" s="1218"/>
      <c r="CP10" s="1218"/>
      <c r="CQ10" s="1218"/>
      <c r="CR10" s="1218"/>
      <c r="CS10" s="1218"/>
      <c r="CT10" s="1218"/>
      <c r="CU10" s="1218"/>
      <c r="CV10" s="1218"/>
      <c r="CW10" s="1218"/>
      <c r="CX10" s="1218"/>
      <c r="CY10" s="1218"/>
      <c r="CZ10" s="1218"/>
      <c r="DA10" s="1218"/>
      <c r="DB10" s="1218"/>
      <c r="DC10" s="1218"/>
      <c r="DD10" s="1218"/>
      <c r="DE10" s="1218"/>
    </row>
    <row r="11" spans="1:109" s="258" customFormat="1" x14ac:dyDescent="0.15">
      <c r="A11" s="1218"/>
      <c r="B11" s="1218"/>
      <c r="C11" s="1218"/>
      <c r="D11" s="1218"/>
      <c r="E11" s="1218"/>
      <c r="F11" s="1218"/>
      <c r="G11" s="1218"/>
      <c r="H11" s="1218"/>
      <c r="I11" s="1218"/>
      <c r="J11" s="1218"/>
      <c r="K11" s="1218"/>
      <c r="L11" s="1218"/>
      <c r="M11" s="1218"/>
      <c r="N11" s="1218"/>
      <c r="O11" s="1218"/>
      <c r="P11" s="1218"/>
      <c r="Q11" s="1218"/>
      <c r="R11" s="1218"/>
      <c r="S11" s="1218"/>
      <c r="T11" s="1218"/>
      <c r="U11" s="1218"/>
      <c r="V11" s="1218"/>
      <c r="W11" s="1218"/>
      <c r="X11" s="1218"/>
      <c r="Y11" s="1218"/>
      <c r="Z11" s="1218"/>
      <c r="AA11" s="1218"/>
      <c r="AB11" s="1218"/>
      <c r="AC11" s="1218"/>
      <c r="AD11" s="1218"/>
      <c r="AE11" s="1218"/>
      <c r="AF11" s="1218"/>
      <c r="AG11" s="1218"/>
      <c r="AH11" s="1218"/>
      <c r="AI11" s="1218"/>
      <c r="AJ11" s="1218"/>
      <c r="AK11" s="1218"/>
      <c r="AL11" s="1218"/>
      <c r="AM11" s="1218"/>
      <c r="AN11" s="1218"/>
      <c r="AO11" s="1218"/>
      <c r="AP11" s="1218"/>
      <c r="AQ11" s="1218"/>
      <c r="AR11" s="1218"/>
      <c r="AS11" s="1218"/>
      <c r="AT11" s="1218"/>
      <c r="AU11" s="1218"/>
      <c r="AV11" s="1218"/>
      <c r="AW11" s="1218"/>
      <c r="AX11" s="1218"/>
      <c r="AY11" s="1218"/>
      <c r="AZ11" s="1218"/>
      <c r="BA11" s="1218"/>
      <c r="BB11" s="1218"/>
      <c r="BC11" s="1218"/>
      <c r="BD11" s="1218"/>
      <c r="BE11" s="1218"/>
      <c r="BF11" s="1218"/>
      <c r="BG11" s="1218"/>
      <c r="BH11" s="1218"/>
      <c r="BI11" s="1218"/>
      <c r="BJ11" s="1218"/>
      <c r="BK11" s="1218"/>
      <c r="BL11" s="1218"/>
      <c r="BM11" s="1218"/>
      <c r="BN11" s="1218"/>
      <c r="BO11" s="1218"/>
      <c r="BP11" s="1218"/>
      <c r="BQ11" s="1218"/>
      <c r="BR11" s="1218"/>
      <c r="BS11" s="1218"/>
      <c r="BT11" s="1218"/>
      <c r="BU11" s="1218"/>
      <c r="BV11" s="1218"/>
      <c r="BW11" s="1218"/>
      <c r="BX11" s="1218"/>
      <c r="BY11" s="1218"/>
      <c r="BZ11" s="1218"/>
      <c r="CA11" s="1218"/>
      <c r="CB11" s="1218"/>
      <c r="CC11" s="1218"/>
      <c r="CD11" s="1218"/>
      <c r="CE11" s="1218"/>
      <c r="CF11" s="1218"/>
      <c r="CG11" s="1218"/>
      <c r="CH11" s="1218"/>
      <c r="CI11" s="1218"/>
      <c r="CJ11" s="1218"/>
      <c r="CK11" s="1218"/>
      <c r="CL11" s="1218"/>
      <c r="CM11" s="1218"/>
      <c r="CN11" s="1218"/>
      <c r="CO11" s="1218"/>
      <c r="CP11" s="1218"/>
      <c r="CQ11" s="1218"/>
      <c r="CR11" s="1218"/>
      <c r="CS11" s="1218"/>
      <c r="CT11" s="1218"/>
      <c r="CU11" s="1218"/>
      <c r="CV11" s="1218"/>
      <c r="CW11" s="1218"/>
      <c r="CX11" s="1218"/>
      <c r="CY11" s="1218"/>
      <c r="CZ11" s="1218"/>
      <c r="DA11" s="1218"/>
      <c r="DB11" s="1218"/>
      <c r="DC11" s="1218"/>
      <c r="DD11" s="1218"/>
      <c r="DE11" s="1218"/>
    </row>
    <row r="12" spans="1:109" s="258" customFormat="1" x14ac:dyDescent="0.15">
      <c r="A12" s="1218"/>
      <c r="B12" s="1218"/>
      <c r="C12" s="1218"/>
      <c r="D12" s="1218"/>
      <c r="E12" s="1218"/>
      <c r="F12" s="1218"/>
      <c r="G12" s="1218"/>
      <c r="H12" s="1218"/>
      <c r="I12" s="1218"/>
      <c r="J12" s="1218"/>
      <c r="K12" s="1218"/>
      <c r="L12" s="1218"/>
      <c r="M12" s="1218"/>
      <c r="N12" s="1218"/>
      <c r="O12" s="1218"/>
      <c r="P12" s="1218"/>
      <c r="Q12" s="1218"/>
      <c r="R12" s="1218"/>
      <c r="S12" s="1218"/>
      <c r="T12" s="1218"/>
      <c r="U12" s="1218"/>
      <c r="V12" s="1218"/>
      <c r="W12" s="1218"/>
      <c r="X12" s="1218"/>
      <c r="Y12" s="1218"/>
      <c r="Z12" s="1218"/>
      <c r="AA12" s="1218"/>
      <c r="AB12" s="1218"/>
      <c r="AC12" s="1218"/>
      <c r="AD12" s="1218"/>
      <c r="AE12" s="1218"/>
      <c r="AF12" s="1218"/>
      <c r="AG12" s="1218"/>
      <c r="AH12" s="1218"/>
      <c r="AI12" s="1218"/>
      <c r="AJ12" s="1218"/>
      <c r="AK12" s="1218"/>
      <c r="AL12" s="1218"/>
      <c r="AM12" s="1218"/>
      <c r="AN12" s="1218"/>
      <c r="AO12" s="1218"/>
      <c r="AP12" s="1218"/>
      <c r="AQ12" s="1218"/>
      <c r="AR12" s="1218"/>
      <c r="AS12" s="1218"/>
      <c r="AT12" s="1218"/>
      <c r="AU12" s="1218"/>
      <c r="AV12" s="1218"/>
      <c r="AW12" s="1218"/>
      <c r="AX12" s="1218"/>
      <c r="AY12" s="1218"/>
      <c r="AZ12" s="1218"/>
      <c r="BA12" s="1218"/>
      <c r="BB12" s="1218"/>
      <c r="BC12" s="1218"/>
      <c r="BD12" s="1218"/>
      <c r="BE12" s="1218"/>
      <c r="BF12" s="1218"/>
      <c r="BG12" s="1218"/>
      <c r="BH12" s="1218"/>
      <c r="BI12" s="1218"/>
      <c r="BJ12" s="1218"/>
      <c r="BK12" s="1218"/>
      <c r="BL12" s="1218"/>
      <c r="BM12" s="1218"/>
      <c r="BN12" s="1218"/>
      <c r="BO12" s="1218"/>
      <c r="BP12" s="1218"/>
      <c r="BQ12" s="1218"/>
      <c r="BR12" s="1218"/>
      <c r="BS12" s="1218"/>
      <c r="BT12" s="1218"/>
      <c r="BU12" s="1218"/>
      <c r="BV12" s="1218"/>
      <c r="BW12" s="1218"/>
      <c r="BX12" s="1218"/>
      <c r="BY12" s="1218"/>
      <c r="BZ12" s="1218"/>
      <c r="CA12" s="1218"/>
      <c r="CB12" s="1218"/>
      <c r="CC12" s="1218"/>
      <c r="CD12" s="1218"/>
      <c r="CE12" s="1218"/>
      <c r="CF12" s="1218"/>
      <c r="CG12" s="1218"/>
      <c r="CH12" s="1218"/>
      <c r="CI12" s="1218"/>
      <c r="CJ12" s="1218"/>
      <c r="CK12" s="1218"/>
      <c r="CL12" s="1218"/>
      <c r="CM12" s="1218"/>
      <c r="CN12" s="1218"/>
      <c r="CO12" s="1218"/>
      <c r="CP12" s="1218"/>
      <c r="CQ12" s="1218"/>
      <c r="CR12" s="1218"/>
      <c r="CS12" s="1218"/>
      <c r="CT12" s="1218"/>
      <c r="CU12" s="1218"/>
      <c r="CV12" s="1218"/>
      <c r="CW12" s="1218"/>
      <c r="CX12" s="1218"/>
      <c r="CY12" s="1218"/>
      <c r="CZ12" s="1218"/>
      <c r="DA12" s="1218"/>
      <c r="DB12" s="1218"/>
      <c r="DC12" s="1218"/>
      <c r="DD12" s="1218"/>
      <c r="DE12" s="1218"/>
    </row>
    <row r="13" spans="1:109" s="258" customFormat="1" x14ac:dyDescent="0.15">
      <c r="A13" s="1218"/>
      <c r="B13" s="1218"/>
      <c r="C13" s="1218"/>
      <c r="D13" s="1218"/>
      <c r="E13" s="1218"/>
      <c r="F13" s="1218"/>
      <c r="G13" s="1218"/>
      <c r="H13" s="1218"/>
      <c r="I13" s="1218"/>
      <c r="J13" s="1218"/>
      <c r="K13" s="1218"/>
      <c r="L13" s="1218"/>
      <c r="M13" s="1218"/>
      <c r="N13" s="1218"/>
      <c r="O13" s="1218"/>
      <c r="P13" s="1218"/>
      <c r="Q13" s="1218"/>
      <c r="R13" s="1218"/>
      <c r="S13" s="1218"/>
      <c r="T13" s="1218"/>
      <c r="U13" s="1218"/>
      <c r="V13" s="1218"/>
      <c r="W13" s="1218"/>
      <c r="X13" s="1218"/>
      <c r="Y13" s="1218"/>
      <c r="Z13" s="1218"/>
      <c r="AA13" s="1218"/>
      <c r="AB13" s="1218"/>
      <c r="AC13" s="1218"/>
      <c r="AD13" s="1218"/>
      <c r="AE13" s="1218"/>
      <c r="AF13" s="1218"/>
      <c r="AG13" s="1218"/>
      <c r="AH13" s="1218"/>
      <c r="AI13" s="1218"/>
      <c r="AJ13" s="1218"/>
      <c r="AK13" s="1218"/>
      <c r="AL13" s="1218"/>
      <c r="AM13" s="1218"/>
      <c r="AN13" s="1218"/>
      <c r="AO13" s="1218"/>
      <c r="AP13" s="1218"/>
      <c r="AQ13" s="1218"/>
      <c r="AR13" s="1218"/>
      <c r="AS13" s="1218"/>
      <c r="AT13" s="1218"/>
      <c r="AU13" s="1218"/>
      <c r="AV13" s="1218"/>
      <c r="AW13" s="1218"/>
      <c r="AX13" s="1218"/>
      <c r="AY13" s="1218"/>
      <c r="AZ13" s="1218"/>
      <c r="BA13" s="1218"/>
      <c r="BB13" s="1218"/>
      <c r="BC13" s="1218"/>
      <c r="BD13" s="1218"/>
      <c r="BE13" s="1218"/>
      <c r="BF13" s="1218"/>
      <c r="BG13" s="1218"/>
      <c r="BH13" s="1218"/>
      <c r="BI13" s="1218"/>
      <c r="BJ13" s="1218"/>
      <c r="BK13" s="1218"/>
      <c r="BL13" s="1218"/>
      <c r="BM13" s="1218"/>
      <c r="BN13" s="1218"/>
      <c r="BO13" s="1218"/>
      <c r="BP13" s="1218"/>
      <c r="BQ13" s="1218"/>
      <c r="BR13" s="1218"/>
      <c r="BS13" s="1218"/>
      <c r="BT13" s="1218"/>
      <c r="BU13" s="1218"/>
      <c r="BV13" s="1218"/>
      <c r="BW13" s="1218"/>
      <c r="BX13" s="1218"/>
      <c r="BY13" s="1218"/>
      <c r="BZ13" s="1218"/>
      <c r="CA13" s="1218"/>
      <c r="CB13" s="1218"/>
      <c r="CC13" s="1218"/>
      <c r="CD13" s="1218"/>
      <c r="CE13" s="1218"/>
      <c r="CF13" s="1218"/>
      <c r="CG13" s="1218"/>
      <c r="CH13" s="1218"/>
      <c r="CI13" s="1218"/>
      <c r="CJ13" s="1218"/>
      <c r="CK13" s="1218"/>
      <c r="CL13" s="1218"/>
      <c r="CM13" s="1218"/>
      <c r="CN13" s="1218"/>
      <c r="CO13" s="1218"/>
      <c r="CP13" s="1218"/>
      <c r="CQ13" s="1218"/>
      <c r="CR13" s="1218"/>
      <c r="CS13" s="1218"/>
      <c r="CT13" s="1218"/>
      <c r="CU13" s="1218"/>
      <c r="CV13" s="1218"/>
      <c r="CW13" s="1218"/>
      <c r="CX13" s="1218"/>
      <c r="CY13" s="1218"/>
      <c r="CZ13" s="1218"/>
      <c r="DA13" s="1218"/>
      <c r="DB13" s="1218"/>
      <c r="DC13" s="1218"/>
      <c r="DD13" s="1218"/>
      <c r="DE13" s="1218"/>
    </row>
    <row r="14" spans="1:109" s="258" customFormat="1" x14ac:dyDescent="0.15">
      <c r="A14" s="1218"/>
      <c r="B14" s="1218"/>
      <c r="C14" s="1218"/>
      <c r="D14" s="1218"/>
      <c r="E14" s="1218"/>
      <c r="F14" s="1218"/>
      <c r="G14" s="1218"/>
      <c r="H14" s="1218"/>
      <c r="I14" s="1218"/>
      <c r="J14" s="1218"/>
      <c r="K14" s="1218"/>
      <c r="L14" s="1218"/>
      <c r="M14" s="1218"/>
      <c r="N14" s="1218"/>
      <c r="O14" s="1218"/>
      <c r="P14" s="1218"/>
      <c r="Q14" s="1218"/>
      <c r="R14" s="1218"/>
      <c r="S14" s="1218"/>
      <c r="T14" s="1218"/>
      <c r="U14" s="1218"/>
      <c r="V14" s="1218"/>
      <c r="W14" s="1218"/>
      <c r="X14" s="1218"/>
      <c r="Y14" s="1218"/>
      <c r="Z14" s="1218"/>
      <c r="AA14" s="1218"/>
      <c r="AB14" s="1218"/>
      <c r="AC14" s="1218"/>
      <c r="AD14" s="1218"/>
      <c r="AE14" s="1218"/>
      <c r="AF14" s="1218"/>
      <c r="AG14" s="1218"/>
      <c r="AH14" s="1218"/>
      <c r="AI14" s="1218"/>
      <c r="AJ14" s="1218"/>
      <c r="AK14" s="1218"/>
      <c r="AL14" s="1218"/>
      <c r="AM14" s="1218"/>
      <c r="AN14" s="1218"/>
      <c r="AO14" s="1218"/>
      <c r="AP14" s="1218"/>
      <c r="AQ14" s="1218"/>
      <c r="AR14" s="1218"/>
      <c r="AS14" s="1218"/>
      <c r="AT14" s="1218"/>
      <c r="AU14" s="1218"/>
      <c r="AV14" s="1218"/>
      <c r="AW14" s="1218"/>
      <c r="AX14" s="1218"/>
      <c r="AY14" s="1218"/>
      <c r="AZ14" s="1218"/>
      <c r="BA14" s="1218"/>
      <c r="BB14" s="1218"/>
      <c r="BC14" s="1218"/>
      <c r="BD14" s="1218"/>
      <c r="BE14" s="1218"/>
      <c r="BF14" s="1218"/>
      <c r="BG14" s="1218"/>
      <c r="BH14" s="1218"/>
      <c r="BI14" s="1218"/>
      <c r="BJ14" s="1218"/>
      <c r="BK14" s="1218"/>
      <c r="BL14" s="1218"/>
      <c r="BM14" s="1218"/>
      <c r="BN14" s="1218"/>
      <c r="BO14" s="1218"/>
      <c r="BP14" s="1218"/>
      <c r="BQ14" s="1218"/>
      <c r="BR14" s="1218"/>
      <c r="BS14" s="1218"/>
      <c r="BT14" s="1218"/>
      <c r="BU14" s="1218"/>
      <c r="BV14" s="1218"/>
      <c r="BW14" s="1218"/>
      <c r="BX14" s="1218"/>
      <c r="BY14" s="1218"/>
      <c r="BZ14" s="1218"/>
      <c r="CA14" s="1218"/>
      <c r="CB14" s="1218"/>
      <c r="CC14" s="1218"/>
      <c r="CD14" s="1218"/>
      <c r="CE14" s="1218"/>
      <c r="CF14" s="1218"/>
      <c r="CG14" s="1218"/>
      <c r="CH14" s="1218"/>
      <c r="CI14" s="1218"/>
      <c r="CJ14" s="1218"/>
      <c r="CK14" s="1218"/>
      <c r="CL14" s="1218"/>
      <c r="CM14" s="1218"/>
      <c r="CN14" s="1218"/>
      <c r="CO14" s="1218"/>
      <c r="CP14" s="1218"/>
      <c r="CQ14" s="1218"/>
      <c r="CR14" s="1218"/>
      <c r="CS14" s="1218"/>
      <c r="CT14" s="1218"/>
      <c r="CU14" s="1218"/>
      <c r="CV14" s="1218"/>
      <c r="CW14" s="1218"/>
      <c r="CX14" s="1218"/>
      <c r="CY14" s="1218"/>
      <c r="CZ14" s="1218"/>
      <c r="DA14" s="1218"/>
      <c r="DB14" s="1218"/>
      <c r="DC14" s="1218"/>
      <c r="DD14" s="1218"/>
      <c r="DE14" s="1218"/>
    </row>
    <row r="15" spans="1:109" s="258" customFormat="1" x14ac:dyDescent="0.15">
      <c r="A15" s="1217"/>
      <c r="B15" s="1218"/>
      <c r="C15" s="1218"/>
      <c r="D15" s="1218"/>
      <c r="E15" s="1218"/>
      <c r="F15" s="1218"/>
      <c r="G15" s="1218"/>
      <c r="H15" s="1218"/>
      <c r="I15" s="1218"/>
      <c r="J15" s="1218"/>
      <c r="K15" s="1218"/>
      <c r="L15" s="1218"/>
      <c r="M15" s="1218"/>
      <c r="N15" s="1218"/>
      <c r="O15" s="1218"/>
      <c r="P15" s="1218"/>
      <c r="Q15" s="1218"/>
      <c r="R15" s="1218"/>
      <c r="S15" s="1218"/>
      <c r="T15" s="1218"/>
      <c r="U15" s="1218"/>
      <c r="V15" s="1218"/>
      <c r="W15" s="1218"/>
      <c r="X15" s="1218"/>
      <c r="Y15" s="1218"/>
      <c r="Z15" s="1218"/>
      <c r="AA15" s="1218"/>
      <c r="AB15" s="1218"/>
      <c r="AC15" s="1218"/>
      <c r="AD15" s="1218"/>
      <c r="AE15" s="1218"/>
      <c r="AF15" s="1218"/>
      <c r="AG15" s="1218"/>
      <c r="AH15" s="1218"/>
      <c r="AI15" s="1218"/>
      <c r="AJ15" s="1218"/>
      <c r="AK15" s="1218"/>
      <c r="AL15" s="1218"/>
      <c r="AM15" s="1218"/>
      <c r="AN15" s="1218"/>
      <c r="AO15" s="1218"/>
      <c r="AP15" s="1218"/>
      <c r="AQ15" s="1218"/>
      <c r="AR15" s="1218"/>
      <c r="AS15" s="1218"/>
      <c r="AT15" s="1218"/>
      <c r="AU15" s="1218"/>
      <c r="AV15" s="1218"/>
      <c r="AW15" s="1218"/>
      <c r="AX15" s="1218"/>
      <c r="AY15" s="1218"/>
      <c r="AZ15" s="1218"/>
      <c r="BA15" s="1218"/>
      <c r="BB15" s="1218"/>
      <c r="BC15" s="1218"/>
      <c r="BD15" s="1218"/>
      <c r="BE15" s="1218"/>
      <c r="BF15" s="1218"/>
      <c r="BG15" s="1218"/>
      <c r="BH15" s="1218"/>
      <c r="BI15" s="1218"/>
      <c r="BJ15" s="1218"/>
      <c r="BK15" s="1218"/>
      <c r="BL15" s="1218"/>
      <c r="BM15" s="1218"/>
      <c r="BN15" s="1218"/>
      <c r="BO15" s="1218"/>
      <c r="BP15" s="1218"/>
      <c r="BQ15" s="1218"/>
      <c r="BR15" s="1218"/>
      <c r="BS15" s="1218"/>
      <c r="BT15" s="1218"/>
      <c r="BU15" s="1218"/>
      <c r="BV15" s="1218"/>
      <c r="BW15" s="1218"/>
      <c r="BX15" s="1218"/>
      <c r="BY15" s="1218"/>
      <c r="BZ15" s="1218"/>
      <c r="CA15" s="1218"/>
      <c r="CB15" s="1218"/>
      <c r="CC15" s="1218"/>
      <c r="CD15" s="1218"/>
      <c r="CE15" s="1218"/>
      <c r="CF15" s="1218"/>
      <c r="CG15" s="1218"/>
      <c r="CH15" s="1218"/>
      <c r="CI15" s="1218"/>
      <c r="CJ15" s="1218"/>
      <c r="CK15" s="1218"/>
      <c r="CL15" s="1218"/>
      <c r="CM15" s="1218"/>
      <c r="CN15" s="1218"/>
      <c r="CO15" s="1218"/>
      <c r="CP15" s="1218"/>
      <c r="CQ15" s="1218"/>
      <c r="CR15" s="1218"/>
      <c r="CS15" s="1218"/>
      <c r="CT15" s="1218"/>
      <c r="CU15" s="1218"/>
      <c r="CV15" s="1218"/>
      <c r="CW15" s="1218"/>
      <c r="CX15" s="1218"/>
      <c r="CY15" s="1218"/>
      <c r="CZ15" s="1218"/>
      <c r="DA15" s="1218"/>
      <c r="DB15" s="1218"/>
      <c r="DC15" s="1218"/>
      <c r="DD15" s="1218"/>
      <c r="DE15" s="1218"/>
    </row>
    <row r="16" spans="1:109" s="258" customFormat="1" x14ac:dyDescent="0.15">
      <c r="A16" s="1217"/>
      <c r="B16" s="1218"/>
      <c r="C16" s="1218"/>
      <c r="D16" s="1218"/>
      <c r="E16" s="1218"/>
      <c r="F16" s="1218"/>
      <c r="G16" s="1218"/>
      <c r="H16" s="1218"/>
      <c r="I16" s="1218"/>
      <c r="J16" s="1218"/>
      <c r="K16" s="1218"/>
      <c r="L16" s="1218"/>
      <c r="M16" s="1218"/>
      <c r="N16" s="1218"/>
      <c r="O16" s="1218"/>
      <c r="P16" s="1218"/>
      <c r="Q16" s="1218"/>
      <c r="R16" s="1218"/>
      <c r="S16" s="1218"/>
      <c r="T16" s="1218"/>
      <c r="U16" s="1218"/>
      <c r="V16" s="1218"/>
      <c r="W16" s="1218"/>
      <c r="X16" s="1218"/>
      <c r="Y16" s="1218"/>
      <c r="Z16" s="1218"/>
      <c r="AA16" s="1218"/>
      <c r="AB16" s="1218"/>
      <c r="AC16" s="1218"/>
      <c r="AD16" s="1218"/>
      <c r="AE16" s="1218"/>
      <c r="AF16" s="1218"/>
      <c r="AG16" s="1218"/>
      <c r="AH16" s="1218"/>
      <c r="AI16" s="1218"/>
      <c r="AJ16" s="1218"/>
      <c r="AK16" s="1218"/>
      <c r="AL16" s="1218"/>
      <c r="AM16" s="1218"/>
      <c r="AN16" s="1218"/>
      <c r="AO16" s="1218"/>
      <c r="AP16" s="1218"/>
      <c r="AQ16" s="1218"/>
      <c r="AR16" s="1218"/>
      <c r="AS16" s="1218"/>
      <c r="AT16" s="1218"/>
      <c r="AU16" s="1218"/>
      <c r="AV16" s="1218"/>
      <c r="AW16" s="1218"/>
      <c r="AX16" s="1218"/>
      <c r="AY16" s="1218"/>
      <c r="AZ16" s="1218"/>
      <c r="BA16" s="1218"/>
      <c r="BB16" s="1218"/>
      <c r="BC16" s="1218"/>
      <c r="BD16" s="1218"/>
      <c r="BE16" s="1218"/>
      <c r="BF16" s="1218"/>
      <c r="BG16" s="1218"/>
      <c r="BH16" s="1218"/>
      <c r="BI16" s="1218"/>
      <c r="BJ16" s="1218"/>
      <c r="BK16" s="1218"/>
      <c r="BL16" s="1218"/>
      <c r="BM16" s="1218"/>
      <c r="BN16" s="1218"/>
      <c r="BO16" s="1218"/>
      <c r="BP16" s="1218"/>
      <c r="BQ16" s="1218"/>
      <c r="BR16" s="1218"/>
      <c r="BS16" s="1218"/>
      <c r="BT16" s="1218"/>
      <c r="BU16" s="1218"/>
      <c r="BV16" s="1218"/>
      <c r="BW16" s="1218"/>
      <c r="BX16" s="1218"/>
      <c r="BY16" s="1218"/>
      <c r="BZ16" s="1218"/>
      <c r="CA16" s="1218"/>
      <c r="CB16" s="1218"/>
      <c r="CC16" s="1218"/>
      <c r="CD16" s="1218"/>
      <c r="CE16" s="1218"/>
      <c r="CF16" s="1218"/>
      <c r="CG16" s="1218"/>
      <c r="CH16" s="1218"/>
      <c r="CI16" s="1218"/>
      <c r="CJ16" s="1218"/>
      <c r="CK16" s="1218"/>
      <c r="CL16" s="1218"/>
      <c r="CM16" s="1218"/>
      <c r="CN16" s="1218"/>
      <c r="CO16" s="1218"/>
      <c r="CP16" s="1218"/>
      <c r="CQ16" s="1218"/>
      <c r="CR16" s="1218"/>
      <c r="CS16" s="1218"/>
      <c r="CT16" s="1218"/>
      <c r="CU16" s="1218"/>
      <c r="CV16" s="1218"/>
      <c r="CW16" s="1218"/>
      <c r="CX16" s="1218"/>
      <c r="CY16" s="1218"/>
      <c r="CZ16" s="1218"/>
      <c r="DA16" s="1218"/>
      <c r="DB16" s="1218"/>
      <c r="DC16" s="1218"/>
      <c r="DD16" s="1218"/>
      <c r="DE16" s="1218"/>
    </row>
    <row r="17" spans="1:109" s="258" customFormat="1" x14ac:dyDescent="0.15">
      <c r="A17" s="1217"/>
      <c r="B17" s="1218"/>
      <c r="C17" s="1218"/>
      <c r="D17" s="1218"/>
      <c r="E17" s="1218"/>
      <c r="F17" s="1218"/>
      <c r="G17" s="1218"/>
      <c r="H17" s="1218"/>
      <c r="I17" s="1218"/>
      <c r="J17" s="1218"/>
      <c r="K17" s="1218"/>
      <c r="L17" s="1218"/>
      <c r="M17" s="1218"/>
      <c r="N17" s="1218"/>
      <c r="O17" s="1218"/>
      <c r="P17" s="1218"/>
      <c r="Q17" s="1218"/>
      <c r="R17" s="1218"/>
      <c r="S17" s="1218"/>
      <c r="T17" s="1218"/>
      <c r="U17" s="1218"/>
      <c r="V17" s="1218"/>
      <c r="W17" s="1218"/>
      <c r="X17" s="1218"/>
      <c r="Y17" s="1218"/>
      <c r="Z17" s="1218"/>
      <c r="AA17" s="1218"/>
      <c r="AB17" s="1218"/>
      <c r="AC17" s="1218"/>
      <c r="AD17" s="1218"/>
      <c r="AE17" s="1218"/>
      <c r="AF17" s="1218"/>
      <c r="AG17" s="1218"/>
      <c r="AH17" s="1218"/>
      <c r="AI17" s="1218"/>
      <c r="AJ17" s="1218"/>
      <c r="AK17" s="1218"/>
      <c r="AL17" s="1218"/>
      <c r="AM17" s="1218"/>
      <c r="AN17" s="1218"/>
      <c r="AO17" s="1218"/>
      <c r="AP17" s="1218"/>
      <c r="AQ17" s="1218"/>
      <c r="AR17" s="1218"/>
      <c r="AS17" s="1218"/>
      <c r="AT17" s="1218"/>
      <c r="AU17" s="1218"/>
      <c r="AV17" s="1218"/>
      <c r="AW17" s="1218"/>
      <c r="AX17" s="1218"/>
      <c r="AY17" s="1218"/>
      <c r="AZ17" s="1218"/>
      <c r="BA17" s="1218"/>
      <c r="BB17" s="1218"/>
      <c r="BC17" s="1218"/>
      <c r="BD17" s="1218"/>
      <c r="BE17" s="1218"/>
      <c r="BF17" s="1218"/>
      <c r="BG17" s="1218"/>
      <c r="BH17" s="1218"/>
      <c r="BI17" s="1218"/>
      <c r="BJ17" s="1218"/>
      <c r="BK17" s="1218"/>
      <c r="BL17" s="1218"/>
      <c r="BM17" s="1218"/>
      <c r="BN17" s="1218"/>
      <c r="BO17" s="1218"/>
      <c r="BP17" s="1218"/>
      <c r="BQ17" s="1218"/>
      <c r="BR17" s="1218"/>
      <c r="BS17" s="1218"/>
      <c r="BT17" s="1218"/>
      <c r="BU17" s="1218"/>
      <c r="BV17" s="1218"/>
      <c r="BW17" s="1218"/>
      <c r="BX17" s="1218"/>
      <c r="BY17" s="1218"/>
      <c r="BZ17" s="1218"/>
      <c r="CA17" s="1218"/>
      <c r="CB17" s="1218"/>
      <c r="CC17" s="1218"/>
      <c r="CD17" s="1218"/>
      <c r="CE17" s="1218"/>
      <c r="CF17" s="1218"/>
      <c r="CG17" s="1218"/>
      <c r="CH17" s="1218"/>
      <c r="CI17" s="1218"/>
      <c r="CJ17" s="1218"/>
      <c r="CK17" s="1218"/>
      <c r="CL17" s="1218"/>
      <c r="CM17" s="1218"/>
      <c r="CN17" s="1218"/>
      <c r="CO17" s="1218"/>
      <c r="CP17" s="1218"/>
      <c r="CQ17" s="1218"/>
      <c r="CR17" s="1218"/>
      <c r="CS17" s="1218"/>
      <c r="CT17" s="1218"/>
      <c r="CU17" s="1218"/>
      <c r="CV17" s="1218"/>
      <c r="CW17" s="1218"/>
      <c r="CX17" s="1218"/>
      <c r="CY17" s="1218"/>
      <c r="CZ17" s="1218"/>
      <c r="DA17" s="1218"/>
      <c r="DB17" s="1218"/>
      <c r="DC17" s="1218"/>
      <c r="DD17" s="1218"/>
      <c r="DE17" s="1218"/>
    </row>
    <row r="18" spans="1:109" s="258" customFormat="1" x14ac:dyDescent="0.15">
      <c r="A18" s="1217"/>
      <c r="B18" s="1218"/>
      <c r="C18" s="1218"/>
      <c r="D18" s="1218"/>
      <c r="E18" s="1218"/>
      <c r="F18" s="1218"/>
      <c r="G18" s="1218"/>
      <c r="H18" s="1218"/>
      <c r="I18" s="1218"/>
      <c r="J18" s="1218"/>
      <c r="K18" s="1218"/>
      <c r="L18" s="1218"/>
      <c r="M18" s="1218"/>
      <c r="N18" s="1218"/>
      <c r="O18" s="1218"/>
      <c r="P18" s="1218"/>
      <c r="Q18" s="1218"/>
      <c r="R18" s="1218"/>
      <c r="S18" s="1218"/>
      <c r="T18" s="1218"/>
      <c r="U18" s="1218"/>
      <c r="V18" s="1218"/>
      <c r="W18" s="1218"/>
      <c r="X18" s="1218"/>
      <c r="Y18" s="1218"/>
      <c r="Z18" s="1218"/>
      <c r="AA18" s="1218"/>
      <c r="AB18" s="1218"/>
      <c r="AC18" s="1218"/>
      <c r="AD18" s="1218"/>
      <c r="AE18" s="1218"/>
      <c r="AF18" s="1218"/>
      <c r="AG18" s="1218"/>
      <c r="AH18" s="1218"/>
      <c r="AI18" s="1218"/>
      <c r="AJ18" s="1218"/>
      <c r="AK18" s="1218"/>
      <c r="AL18" s="1218"/>
      <c r="AM18" s="1218"/>
      <c r="AN18" s="1218"/>
      <c r="AO18" s="1218"/>
      <c r="AP18" s="1218"/>
      <c r="AQ18" s="1218"/>
      <c r="AR18" s="1218"/>
      <c r="AS18" s="1218"/>
      <c r="AT18" s="1218"/>
      <c r="AU18" s="1218"/>
      <c r="AV18" s="1218"/>
      <c r="AW18" s="1218"/>
      <c r="AX18" s="1218"/>
      <c r="AY18" s="1218"/>
      <c r="AZ18" s="1218"/>
      <c r="BA18" s="1218"/>
      <c r="BB18" s="1218"/>
      <c r="BC18" s="1218"/>
      <c r="BD18" s="1218"/>
      <c r="BE18" s="1218"/>
      <c r="BF18" s="1218"/>
      <c r="BG18" s="1218"/>
      <c r="BH18" s="1218"/>
      <c r="BI18" s="1218"/>
      <c r="BJ18" s="1218"/>
      <c r="BK18" s="1218"/>
      <c r="BL18" s="1218"/>
      <c r="BM18" s="1218"/>
      <c r="BN18" s="1218"/>
      <c r="BO18" s="1218"/>
      <c r="BP18" s="1218"/>
      <c r="BQ18" s="1218"/>
      <c r="BR18" s="1218"/>
      <c r="BS18" s="1218"/>
      <c r="BT18" s="1218"/>
      <c r="BU18" s="1218"/>
      <c r="BV18" s="1218"/>
      <c r="BW18" s="1218"/>
      <c r="BX18" s="1218"/>
      <c r="BY18" s="1218"/>
      <c r="BZ18" s="1218"/>
      <c r="CA18" s="1218"/>
      <c r="CB18" s="1218"/>
      <c r="CC18" s="1218"/>
      <c r="CD18" s="1218"/>
      <c r="CE18" s="1218"/>
      <c r="CF18" s="1218"/>
      <c r="CG18" s="1218"/>
      <c r="CH18" s="1218"/>
      <c r="CI18" s="1218"/>
      <c r="CJ18" s="1218"/>
      <c r="CK18" s="1218"/>
      <c r="CL18" s="1218"/>
      <c r="CM18" s="1218"/>
      <c r="CN18" s="1218"/>
      <c r="CO18" s="1218"/>
      <c r="CP18" s="1218"/>
      <c r="CQ18" s="1218"/>
      <c r="CR18" s="1218"/>
      <c r="CS18" s="1218"/>
      <c r="CT18" s="1218"/>
      <c r="CU18" s="1218"/>
      <c r="CV18" s="1218"/>
      <c r="CW18" s="1218"/>
      <c r="CX18" s="1218"/>
      <c r="CY18" s="1218"/>
      <c r="CZ18" s="1218"/>
      <c r="DA18" s="1218"/>
      <c r="DB18" s="1218"/>
      <c r="DC18" s="1218"/>
      <c r="DD18" s="1218"/>
      <c r="DE18" s="1218"/>
    </row>
    <row r="19" spans="1:109" x14ac:dyDescent="0.15">
      <c r="DD19" s="1217"/>
      <c r="DE19" s="1217"/>
    </row>
    <row r="20" spans="1:109" x14ac:dyDescent="0.15">
      <c r="DD20" s="1217"/>
      <c r="DE20" s="1217"/>
    </row>
    <row r="21" spans="1:109" ht="17.25" customHeight="1" x14ac:dyDescent="0.15">
      <c r="B21" s="1219"/>
      <c r="C21" s="1220"/>
      <c r="D21" s="1220"/>
      <c r="E21" s="1220"/>
      <c r="F21" s="1220"/>
      <c r="G21" s="1220"/>
      <c r="H21" s="1220"/>
      <c r="I21" s="1220"/>
      <c r="J21" s="1220"/>
      <c r="K21" s="1220"/>
      <c r="L21" s="1220"/>
      <c r="M21" s="1220"/>
      <c r="N21" s="1221"/>
      <c r="O21" s="1220"/>
      <c r="P21" s="1220"/>
      <c r="Q21" s="1220"/>
      <c r="R21" s="1220"/>
      <c r="S21" s="1220"/>
      <c r="T21" s="1220"/>
      <c r="U21" s="1220"/>
      <c r="V21" s="1220"/>
      <c r="W21" s="1220"/>
      <c r="X21" s="1220"/>
      <c r="Y21" s="1220"/>
      <c r="Z21" s="1220"/>
      <c r="AA21" s="1220"/>
      <c r="AB21" s="1220"/>
      <c r="AC21" s="1220"/>
      <c r="AD21" s="1220"/>
      <c r="AE21" s="1220"/>
      <c r="AF21" s="1220"/>
      <c r="AG21" s="1220"/>
      <c r="AH21" s="1220"/>
      <c r="AI21" s="1220"/>
      <c r="AJ21" s="1220"/>
      <c r="AK21" s="1220"/>
      <c r="AL21" s="1220"/>
      <c r="AM21" s="1220"/>
      <c r="AN21" s="1220"/>
      <c r="AO21" s="1220"/>
      <c r="AP21" s="1220"/>
      <c r="AQ21" s="1220"/>
      <c r="AR21" s="1220"/>
      <c r="AS21" s="1220"/>
      <c r="AT21" s="1221"/>
      <c r="AU21" s="1220"/>
      <c r="AV21" s="1220"/>
      <c r="AW21" s="1220"/>
      <c r="AX21" s="1220"/>
      <c r="AY21" s="1220"/>
      <c r="AZ21" s="1220"/>
      <c r="BA21" s="1220"/>
      <c r="BB21" s="1220"/>
      <c r="BC21" s="1220"/>
      <c r="BD21" s="1220"/>
      <c r="BE21" s="1220"/>
      <c r="BF21" s="1221"/>
      <c r="BG21" s="1220"/>
      <c r="BH21" s="1220"/>
      <c r="BI21" s="1220"/>
      <c r="BJ21" s="1220"/>
      <c r="BK21" s="1220"/>
      <c r="BL21" s="1220"/>
      <c r="BM21" s="1220"/>
      <c r="BN21" s="1220"/>
      <c r="BO21" s="1220"/>
      <c r="BP21" s="1220"/>
      <c r="BQ21" s="1220"/>
      <c r="BR21" s="1221"/>
      <c r="BS21" s="1220"/>
      <c r="BT21" s="1220"/>
      <c r="BU21" s="1220"/>
      <c r="BV21" s="1220"/>
      <c r="BW21" s="1220"/>
      <c r="BX21" s="1220"/>
      <c r="BY21" s="1220"/>
      <c r="BZ21" s="1220"/>
      <c r="CA21" s="1220"/>
      <c r="CB21" s="1220"/>
      <c r="CC21" s="1220"/>
      <c r="CD21" s="1221"/>
      <c r="CE21" s="1220"/>
      <c r="CF21" s="1220"/>
      <c r="CG21" s="1220"/>
      <c r="CH21" s="1220"/>
      <c r="CI21" s="1220"/>
      <c r="CJ21" s="1220"/>
      <c r="CK21" s="1220"/>
      <c r="CL21" s="1220"/>
      <c r="CM21" s="1220"/>
      <c r="CN21" s="1220"/>
      <c r="CO21" s="1220"/>
      <c r="CP21" s="1221"/>
      <c r="CQ21" s="1220"/>
      <c r="CR21" s="1220"/>
      <c r="CS21" s="1220"/>
      <c r="CT21" s="1220"/>
      <c r="CU21" s="1220"/>
      <c r="CV21" s="1220"/>
      <c r="CW21" s="1220"/>
      <c r="CX21" s="1220"/>
      <c r="CY21" s="1220"/>
      <c r="CZ21" s="1220"/>
      <c r="DA21" s="1220"/>
      <c r="DB21" s="1221"/>
      <c r="DC21" s="1220"/>
      <c r="DD21" s="1222"/>
      <c r="DE21" s="1217"/>
    </row>
    <row r="22" spans="1:109" ht="17.25" customHeight="1" x14ac:dyDescent="0.15">
      <c r="B22" s="1223"/>
    </row>
    <row r="23" spans="1:109" x14ac:dyDescent="0.15">
      <c r="B23" s="1223"/>
    </row>
    <row r="24" spans="1:109" x14ac:dyDescent="0.15">
      <c r="B24" s="1223"/>
    </row>
    <row r="25" spans="1:109" x14ac:dyDescent="0.15">
      <c r="B25" s="1223"/>
    </row>
    <row r="26" spans="1:109" x14ac:dyDescent="0.15">
      <c r="B26" s="1223"/>
    </row>
    <row r="27" spans="1:109" x14ac:dyDescent="0.15">
      <c r="B27" s="1223"/>
    </row>
    <row r="28" spans="1:109" x14ac:dyDescent="0.15">
      <c r="B28" s="1223"/>
    </row>
    <row r="29" spans="1:109" x14ac:dyDescent="0.15">
      <c r="B29" s="1223"/>
    </row>
    <row r="30" spans="1:109" x14ac:dyDescent="0.15">
      <c r="B30" s="1223"/>
    </row>
    <row r="31" spans="1:109" x14ac:dyDescent="0.15">
      <c r="B31" s="1223"/>
    </row>
    <row r="32" spans="1:109" x14ac:dyDescent="0.15">
      <c r="B32" s="1223"/>
    </row>
    <row r="33" spans="2:109" x14ac:dyDescent="0.15">
      <c r="B33" s="1223"/>
    </row>
    <row r="34" spans="2:109" x14ac:dyDescent="0.15">
      <c r="B34" s="1223"/>
    </row>
    <row r="35" spans="2:109" x14ac:dyDescent="0.15">
      <c r="B35" s="1223"/>
    </row>
    <row r="36" spans="2:109" x14ac:dyDescent="0.15">
      <c r="B36" s="1223"/>
    </row>
    <row r="37" spans="2:109" x14ac:dyDescent="0.15">
      <c r="B37" s="1223"/>
    </row>
    <row r="38" spans="2:109" x14ac:dyDescent="0.15">
      <c r="B38" s="1223"/>
    </row>
    <row r="39" spans="2:109" x14ac:dyDescent="0.15">
      <c r="B39" s="1225"/>
      <c r="C39" s="1226"/>
      <c r="D39" s="1226"/>
      <c r="E39" s="1226"/>
      <c r="F39" s="1226"/>
      <c r="G39" s="1226"/>
      <c r="H39" s="1226"/>
      <c r="I39" s="1226"/>
      <c r="J39" s="1226"/>
      <c r="K39" s="1226"/>
      <c r="L39" s="1226"/>
      <c r="M39" s="1226"/>
      <c r="N39" s="1226"/>
      <c r="O39" s="1226"/>
      <c r="P39" s="1226"/>
      <c r="Q39" s="1226"/>
      <c r="R39" s="1226"/>
      <c r="S39" s="1226"/>
      <c r="T39" s="1226"/>
      <c r="U39" s="1226"/>
      <c r="V39" s="1226"/>
      <c r="W39" s="1226"/>
      <c r="X39" s="1226"/>
      <c r="Y39" s="1226"/>
      <c r="Z39" s="1226"/>
      <c r="AA39" s="1226"/>
      <c r="AB39" s="1226"/>
      <c r="AC39" s="1226"/>
      <c r="AD39" s="1226"/>
      <c r="AE39" s="1226"/>
      <c r="AF39" s="1226"/>
      <c r="AG39" s="1226"/>
      <c r="AH39" s="1226"/>
      <c r="AI39" s="1226"/>
      <c r="AJ39" s="1226"/>
      <c r="AK39" s="1226"/>
      <c r="AL39" s="1226"/>
      <c r="AM39" s="1226"/>
      <c r="AN39" s="1226"/>
      <c r="AO39" s="1226"/>
      <c r="AP39" s="1226"/>
      <c r="AQ39" s="1226"/>
      <c r="AR39" s="1226"/>
      <c r="AS39" s="1226"/>
      <c r="AT39" s="1226"/>
      <c r="AU39" s="1226"/>
      <c r="AV39" s="1226"/>
      <c r="AW39" s="1226"/>
      <c r="AX39" s="1226"/>
      <c r="AY39" s="1226"/>
      <c r="AZ39" s="1226"/>
      <c r="BA39" s="1226"/>
      <c r="BB39" s="1226"/>
      <c r="BC39" s="1226"/>
      <c r="BD39" s="1226"/>
      <c r="BE39" s="1226"/>
      <c r="BF39" s="1226"/>
      <c r="BG39" s="1226"/>
      <c r="BH39" s="1226"/>
      <c r="BI39" s="1226"/>
      <c r="BJ39" s="1226"/>
      <c r="BK39" s="1226"/>
      <c r="BL39" s="1226"/>
      <c r="BM39" s="1226"/>
      <c r="BN39" s="1226"/>
      <c r="BO39" s="1226"/>
      <c r="BP39" s="1226"/>
      <c r="BQ39" s="1226"/>
      <c r="BR39" s="1226"/>
      <c r="BS39" s="1226"/>
      <c r="BT39" s="1226"/>
      <c r="BU39" s="1226"/>
      <c r="BV39" s="1226"/>
      <c r="BW39" s="1226"/>
      <c r="BX39" s="1226"/>
      <c r="BY39" s="1226"/>
      <c r="BZ39" s="1226"/>
      <c r="CA39" s="1226"/>
      <c r="CB39" s="1226"/>
      <c r="CC39" s="1226"/>
      <c r="CD39" s="1226"/>
      <c r="CE39" s="1226"/>
      <c r="CF39" s="1226"/>
      <c r="CG39" s="1226"/>
      <c r="CH39" s="1226"/>
      <c r="CI39" s="1226"/>
      <c r="CJ39" s="1226"/>
      <c r="CK39" s="1226"/>
      <c r="CL39" s="1226"/>
      <c r="CM39" s="1226"/>
      <c r="CN39" s="1226"/>
      <c r="CO39" s="1226"/>
      <c r="CP39" s="1226"/>
      <c r="CQ39" s="1226"/>
      <c r="CR39" s="1226"/>
      <c r="CS39" s="1226"/>
      <c r="CT39" s="1226"/>
      <c r="CU39" s="1226"/>
      <c r="CV39" s="1226"/>
      <c r="CW39" s="1226"/>
      <c r="CX39" s="1226"/>
      <c r="CY39" s="1226"/>
      <c r="CZ39" s="1226"/>
      <c r="DA39" s="1226"/>
      <c r="DB39" s="1226"/>
      <c r="DC39" s="1226"/>
      <c r="DD39" s="1227"/>
    </row>
    <row r="40" spans="2:109" x14ac:dyDescent="0.15">
      <c r="B40" s="1228"/>
      <c r="DD40" s="1228"/>
      <c r="DE40" s="1217"/>
    </row>
    <row r="41" spans="2:109" ht="17.25" x14ac:dyDescent="0.15">
      <c r="B41" s="1229" t="s">
        <v>565</v>
      </c>
      <c r="C41" s="1220"/>
      <c r="D41" s="1220"/>
      <c r="E41" s="1220"/>
      <c r="F41" s="1220"/>
      <c r="G41" s="1220"/>
      <c r="H41" s="1220"/>
      <c r="I41" s="1220"/>
      <c r="J41" s="1220"/>
      <c r="K41" s="1220"/>
      <c r="L41" s="1220"/>
      <c r="M41" s="1220"/>
      <c r="N41" s="1220"/>
      <c r="O41" s="1220"/>
      <c r="P41" s="1220"/>
      <c r="Q41" s="1220"/>
      <c r="R41" s="1220"/>
      <c r="S41" s="1220"/>
      <c r="T41" s="1220"/>
      <c r="U41" s="1220"/>
      <c r="V41" s="1220"/>
      <c r="W41" s="1220"/>
      <c r="X41" s="1220"/>
      <c r="Y41" s="1220"/>
      <c r="Z41" s="1220"/>
      <c r="AA41" s="1220"/>
      <c r="AB41" s="1220"/>
      <c r="AC41" s="1220"/>
      <c r="AD41" s="1220"/>
      <c r="AE41" s="1220"/>
      <c r="AF41" s="1220"/>
      <c r="AG41" s="1220"/>
      <c r="AH41" s="1220"/>
      <c r="AI41" s="1220"/>
      <c r="AJ41" s="1220"/>
      <c r="AK41" s="1220"/>
      <c r="AL41" s="1220"/>
      <c r="AM41" s="1220"/>
      <c r="AN41" s="1220"/>
      <c r="AO41" s="1220"/>
      <c r="AP41" s="1220"/>
      <c r="AQ41" s="1220"/>
      <c r="AR41" s="1220"/>
      <c r="AS41" s="1220"/>
      <c r="AT41" s="1220"/>
      <c r="AU41" s="1220"/>
      <c r="AV41" s="1220"/>
      <c r="AW41" s="1220"/>
      <c r="AX41" s="1220"/>
      <c r="AY41" s="1220"/>
      <c r="AZ41" s="1220"/>
      <c r="BA41" s="1220"/>
      <c r="BB41" s="1220"/>
      <c r="BC41" s="1220"/>
      <c r="BD41" s="1220"/>
      <c r="BE41" s="1220"/>
      <c r="BF41" s="1220"/>
      <c r="BG41" s="1220"/>
      <c r="BH41" s="1220"/>
      <c r="BI41" s="1220"/>
      <c r="BJ41" s="1220"/>
      <c r="BK41" s="1220"/>
      <c r="BL41" s="1220"/>
      <c r="BM41" s="1220"/>
      <c r="BN41" s="1220"/>
      <c r="BO41" s="1220"/>
      <c r="BP41" s="1220"/>
      <c r="BQ41" s="1220"/>
      <c r="BR41" s="1220"/>
      <c r="BS41" s="1220"/>
      <c r="BT41" s="1220"/>
      <c r="BU41" s="1220"/>
      <c r="BV41" s="1220"/>
      <c r="BW41" s="1220"/>
      <c r="BX41" s="1220"/>
      <c r="BY41" s="1220"/>
      <c r="BZ41" s="1220"/>
      <c r="CA41" s="1220"/>
      <c r="CB41" s="1220"/>
      <c r="CC41" s="1220"/>
      <c r="CD41" s="1220"/>
      <c r="CE41" s="1220"/>
      <c r="CF41" s="1220"/>
      <c r="CG41" s="1220"/>
      <c r="CH41" s="1220"/>
      <c r="CI41" s="1220"/>
      <c r="CJ41" s="1220"/>
      <c r="CK41" s="1220"/>
      <c r="CL41" s="1220"/>
      <c r="CM41" s="1220"/>
      <c r="CN41" s="1220"/>
      <c r="CO41" s="1220"/>
      <c r="CP41" s="1220"/>
      <c r="CQ41" s="1220"/>
      <c r="CR41" s="1220"/>
      <c r="CS41" s="1220"/>
      <c r="CT41" s="1220"/>
      <c r="CU41" s="1220"/>
      <c r="CV41" s="1220"/>
      <c r="CW41" s="1220"/>
      <c r="CX41" s="1220"/>
      <c r="CY41" s="1220"/>
      <c r="CZ41" s="1220"/>
      <c r="DA41" s="1220"/>
      <c r="DB41" s="1220"/>
      <c r="DC41" s="1220"/>
      <c r="DD41" s="1222"/>
    </row>
    <row r="42" spans="2:109" x14ac:dyDescent="0.15">
      <c r="B42" s="1223"/>
      <c r="G42" s="1230"/>
      <c r="I42" s="1231"/>
      <c r="J42" s="1231"/>
      <c r="K42" s="1231"/>
      <c r="AM42" s="1230"/>
      <c r="AN42" s="1230" t="s">
        <v>566</v>
      </c>
      <c r="AP42" s="1231"/>
      <c r="AQ42" s="1231"/>
      <c r="AR42" s="1231"/>
      <c r="AY42" s="1230"/>
      <c r="BA42" s="1231"/>
      <c r="BB42" s="1231"/>
      <c r="BC42" s="1231"/>
      <c r="BK42" s="1230"/>
      <c r="BM42" s="1231"/>
      <c r="BN42" s="1231"/>
      <c r="BO42" s="1231"/>
      <c r="BW42" s="1230"/>
      <c r="BY42" s="1231"/>
      <c r="BZ42" s="1231"/>
      <c r="CA42" s="1231"/>
      <c r="CI42" s="1230"/>
      <c r="CK42" s="1231"/>
      <c r="CL42" s="1231"/>
      <c r="CM42" s="1231"/>
      <c r="CU42" s="1230"/>
      <c r="CW42" s="1231"/>
      <c r="CX42" s="1231"/>
      <c r="CY42" s="1231"/>
    </row>
    <row r="43" spans="2:109" ht="13.5" customHeight="1" x14ac:dyDescent="0.15">
      <c r="B43" s="1223"/>
      <c r="AN43" s="1232" t="s">
        <v>567</v>
      </c>
      <c r="AO43" s="1233"/>
      <c r="AP43" s="1233"/>
      <c r="AQ43" s="1233"/>
      <c r="AR43" s="1233"/>
      <c r="AS43" s="1233"/>
      <c r="AT43" s="1233"/>
      <c r="AU43" s="1233"/>
      <c r="AV43" s="1233"/>
      <c r="AW43" s="1233"/>
      <c r="AX43" s="1233"/>
      <c r="AY43" s="1233"/>
      <c r="AZ43" s="1233"/>
      <c r="BA43" s="1233"/>
      <c r="BB43" s="1233"/>
      <c r="BC43" s="1233"/>
      <c r="BD43" s="1233"/>
      <c r="BE43" s="1233"/>
      <c r="BF43" s="1233"/>
      <c r="BG43" s="1233"/>
      <c r="BH43" s="1233"/>
      <c r="BI43" s="1233"/>
      <c r="BJ43" s="1233"/>
      <c r="BK43" s="1233"/>
      <c r="BL43" s="1233"/>
      <c r="BM43" s="1233"/>
      <c r="BN43" s="1233"/>
      <c r="BO43" s="1233"/>
      <c r="BP43" s="1233"/>
      <c r="BQ43" s="1233"/>
      <c r="BR43" s="1233"/>
      <c r="BS43" s="1233"/>
      <c r="BT43" s="1233"/>
      <c r="BU43" s="1233"/>
      <c r="BV43" s="1233"/>
      <c r="BW43" s="1233"/>
      <c r="BX43" s="1233"/>
      <c r="BY43" s="1233"/>
      <c r="BZ43" s="1233"/>
      <c r="CA43" s="1233"/>
      <c r="CB43" s="1233"/>
      <c r="CC43" s="1233"/>
      <c r="CD43" s="1233"/>
      <c r="CE43" s="1233"/>
      <c r="CF43" s="1233"/>
      <c r="CG43" s="1233"/>
      <c r="CH43" s="1233"/>
      <c r="CI43" s="1233"/>
      <c r="CJ43" s="1233"/>
      <c r="CK43" s="1233"/>
      <c r="CL43" s="1233"/>
      <c r="CM43" s="1233"/>
      <c r="CN43" s="1233"/>
      <c r="CO43" s="1233"/>
      <c r="CP43" s="1233"/>
      <c r="CQ43" s="1233"/>
      <c r="CR43" s="1233"/>
      <c r="CS43" s="1233"/>
      <c r="CT43" s="1233"/>
      <c r="CU43" s="1233"/>
      <c r="CV43" s="1233"/>
      <c r="CW43" s="1233"/>
      <c r="CX43" s="1233"/>
      <c r="CY43" s="1233"/>
      <c r="CZ43" s="1233"/>
      <c r="DA43" s="1233"/>
      <c r="DB43" s="1233"/>
      <c r="DC43" s="1234"/>
    </row>
    <row r="44" spans="2:109" x14ac:dyDescent="0.15">
      <c r="B44" s="1223"/>
      <c r="AN44" s="1235"/>
      <c r="AO44" s="1236"/>
      <c r="AP44" s="1236"/>
      <c r="AQ44" s="1236"/>
      <c r="AR44" s="1236"/>
      <c r="AS44" s="1236"/>
      <c r="AT44" s="1236"/>
      <c r="AU44" s="1236"/>
      <c r="AV44" s="1236"/>
      <c r="AW44" s="1236"/>
      <c r="AX44" s="1236"/>
      <c r="AY44" s="1236"/>
      <c r="AZ44" s="1236"/>
      <c r="BA44" s="1236"/>
      <c r="BB44" s="1236"/>
      <c r="BC44" s="1236"/>
      <c r="BD44" s="1236"/>
      <c r="BE44" s="1236"/>
      <c r="BF44" s="1236"/>
      <c r="BG44" s="1236"/>
      <c r="BH44" s="1236"/>
      <c r="BI44" s="1236"/>
      <c r="BJ44" s="1236"/>
      <c r="BK44" s="1236"/>
      <c r="BL44" s="1236"/>
      <c r="BM44" s="1236"/>
      <c r="BN44" s="1236"/>
      <c r="BO44" s="1236"/>
      <c r="BP44" s="1236"/>
      <c r="BQ44" s="1236"/>
      <c r="BR44" s="1236"/>
      <c r="BS44" s="1236"/>
      <c r="BT44" s="1236"/>
      <c r="BU44" s="1236"/>
      <c r="BV44" s="1236"/>
      <c r="BW44" s="1236"/>
      <c r="BX44" s="1236"/>
      <c r="BY44" s="1236"/>
      <c r="BZ44" s="1236"/>
      <c r="CA44" s="1236"/>
      <c r="CB44" s="1236"/>
      <c r="CC44" s="1236"/>
      <c r="CD44" s="1236"/>
      <c r="CE44" s="1236"/>
      <c r="CF44" s="1236"/>
      <c r="CG44" s="1236"/>
      <c r="CH44" s="1236"/>
      <c r="CI44" s="1236"/>
      <c r="CJ44" s="1236"/>
      <c r="CK44" s="1236"/>
      <c r="CL44" s="1236"/>
      <c r="CM44" s="1236"/>
      <c r="CN44" s="1236"/>
      <c r="CO44" s="1236"/>
      <c r="CP44" s="1236"/>
      <c r="CQ44" s="1236"/>
      <c r="CR44" s="1236"/>
      <c r="CS44" s="1236"/>
      <c r="CT44" s="1236"/>
      <c r="CU44" s="1236"/>
      <c r="CV44" s="1236"/>
      <c r="CW44" s="1236"/>
      <c r="CX44" s="1236"/>
      <c r="CY44" s="1236"/>
      <c r="CZ44" s="1236"/>
      <c r="DA44" s="1236"/>
      <c r="DB44" s="1236"/>
      <c r="DC44" s="1237"/>
    </row>
    <row r="45" spans="2:109" x14ac:dyDescent="0.15">
      <c r="B45" s="1223"/>
      <c r="AN45" s="1235"/>
      <c r="AO45" s="1236"/>
      <c r="AP45" s="1236"/>
      <c r="AQ45" s="1236"/>
      <c r="AR45" s="1236"/>
      <c r="AS45" s="1236"/>
      <c r="AT45" s="1236"/>
      <c r="AU45" s="1236"/>
      <c r="AV45" s="1236"/>
      <c r="AW45" s="1236"/>
      <c r="AX45" s="1236"/>
      <c r="AY45" s="1236"/>
      <c r="AZ45" s="1236"/>
      <c r="BA45" s="1236"/>
      <c r="BB45" s="1236"/>
      <c r="BC45" s="1236"/>
      <c r="BD45" s="1236"/>
      <c r="BE45" s="1236"/>
      <c r="BF45" s="1236"/>
      <c r="BG45" s="1236"/>
      <c r="BH45" s="1236"/>
      <c r="BI45" s="1236"/>
      <c r="BJ45" s="1236"/>
      <c r="BK45" s="1236"/>
      <c r="BL45" s="1236"/>
      <c r="BM45" s="1236"/>
      <c r="BN45" s="1236"/>
      <c r="BO45" s="1236"/>
      <c r="BP45" s="1236"/>
      <c r="BQ45" s="1236"/>
      <c r="BR45" s="1236"/>
      <c r="BS45" s="1236"/>
      <c r="BT45" s="1236"/>
      <c r="BU45" s="1236"/>
      <c r="BV45" s="1236"/>
      <c r="BW45" s="1236"/>
      <c r="BX45" s="1236"/>
      <c r="BY45" s="1236"/>
      <c r="BZ45" s="1236"/>
      <c r="CA45" s="1236"/>
      <c r="CB45" s="1236"/>
      <c r="CC45" s="1236"/>
      <c r="CD45" s="1236"/>
      <c r="CE45" s="1236"/>
      <c r="CF45" s="1236"/>
      <c r="CG45" s="1236"/>
      <c r="CH45" s="1236"/>
      <c r="CI45" s="1236"/>
      <c r="CJ45" s="1236"/>
      <c r="CK45" s="1236"/>
      <c r="CL45" s="1236"/>
      <c r="CM45" s="1236"/>
      <c r="CN45" s="1236"/>
      <c r="CO45" s="1236"/>
      <c r="CP45" s="1236"/>
      <c r="CQ45" s="1236"/>
      <c r="CR45" s="1236"/>
      <c r="CS45" s="1236"/>
      <c r="CT45" s="1236"/>
      <c r="CU45" s="1236"/>
      <c r="CV45" s="1236"/>
      <c r="CW45" s="1236"/>
      <c r="CX45" s="1236"/>
      <c r="CY45" s="1236"/>
      <c r="CZ45" s="1236"/>
      <c r="DA45" s="1236"/>
      <c r="DB45" s="1236"/>
      <c r="DC45" s="1237"/>
    </row>
    <row r="46" spans="2:109" x14ac:dyDescent="0.15">
      <c r="B46" s="1223"/>
      <c r="AN46" s="1235"/>
      <c r="AO46" s="1236"/>
      <c r="AP46" s="1236"/>
      <c r="AQ46" s="1236"/>
      <c r="AR46" s="1236"/>
      <c r="AS46" s="1236"/>
      <c r="AT46" s="1236"/>
      <c r="AU46" s="1236"/>
      <c r="AV46" s="1236"/>
      <c r="AW46" s="1236"/>
      <c r="AX46" s="1236"/>
      <c r="AY46" s="1236"/>
      <c r="AZ46" s="1236"/>
      <c r="BA46" s="1236"/>
      <c r="BB46" s="1236"/>
      <c r="BC46" s="1236"/>
      <c r="BD46" s="1236"/>
      <c r="BE46" s="1236"/>
      <c r="BF46" s="1236"/>
      <c r="BG46" s="1236"/>
      <c r="BH46" s="1236"/>
      <c r="BI46" s="1236"/>
      <c r="BJ46" s="1236"/>
      <c r="BK46" s="1236"/>
      <c r="BL46" s="1236"/>
      <c r="BM46" s="1236"/>
      <c r="BN46" s="1236"/>
      <c r="BO46" s="1236"/>
      <c r="BP46" s="1236"/>
      <c r="BQ46" s="1236"/>
      <c r="BR46" s="1236"/>
      <c r="BS46" s="1236"/>
      <c r="BT46" s="1236"/>
      <c r="BU46" s="1236"/>
      <c r="BV46" s="1236"/>
      <c r="BW46" s="1236"/>
      <c r="BX46" s="1236"/>
      <c r="BY46" s="1236"/>
      <c r="BZ46" s="1236"/>
      <c r="CA46" s="1236"/>
      <c r="CB46" s="1236"/>
      <c r="CC46" s="1236"/>
      <c r="CD46" s="1236"/>
      <c r="CE46" s="1236"/>
      <c r="CF46" s="1236"/>
      <c r="CG46" s="1236"/>
      <c r="CH46" s="1236"/>
      <c r="CI46" s="1236"/>
      <c r="CJ46" s="1236"/>
      <c r="CK46" s="1236"/>
      <c r="CL46" s="1236"/>
      <c r="CM46" s="1236"/>
      <c r="CN46" s="1236"/>
      <c r="CO46" s="1236"/>
      <c r="CP46" s="1236"/>
      <c r="CQ46" s="1236"/>
      <c r="CR46" s="1236"/>
      <c r="CS46" s="1236"/>
      <c r="CT46" s="1236"/>
      <c r="CU46" s="1236"/>
      <c r="CV46" s="1236"/>
      <c r="CW46" s="1236"/>
      <c r="CX46" s="1236"/>
      <c r="CY46" s="1236"/>
      <c r="CZ46" s="1236"/>
      <c r="DA46" s="1236"/>
      <c r="DB46" s="1236"/>
      <c r="DC46" s="1237"/>
    </row>
    <row r="47" spans="2:109" x14ac:dyDescent="0.15">
      <c r="B47" s="1223"/>
      <c r="AN47" s="1238"/>
      <c r="AO47" s="1239"/>
      <c r="AP47" s="1239"/>
      <c r="AQ47" s="1239"/>
      <c r="AR47" s="1239"/>
      <c r="AS47" s="1239"/>
      <c r="AT47" s="1239"/>
      <c r="AU47" s="1239"/>
      <c r="AV47" s="1239"/>
      <c r="AW47" s="1239"/>
      <c r="AX47" s="1239"/>
      <c r="AY47" s="1239"/>
      <c r="AZ47" s="1239"/>
      <c r="BA47" s="1239"/>
      <c r="BB47" s="1239"/>
      <c r="BC47" s="1239"/>
      <c r="BD47" s="1239"/>
      <c r="BE47" s="1239"/>
      <c r="BF47" s="1239"/>
      <c r="BG47" s="1239"/>
      <c r="BH47" s="1239"/>
      <c r="BI47" s="1239"/>
      <c r="BJ47" s="1239"/>
      <c r="BK47" s="1239"/>
      <c r="BL47" s="1239"/>
      <c r="BM47" s="1239"/>
      <c r="BN47" s="1239"/>
      <c r="BO47" s="1239"/>
      <c r="BP47" s="1239"/>
      <c r="BQ47" s="1239"/>
      <c r="BR47" s="1239"/>
      <c r="BS47" s="1239"/>
      <c r="BT47" s="1239"/>
      <c r="BU47" s="1239"/>
      <c r="BV47" s="1239"/>
      <c r="BW47" s="1239"/>
      <c r="BX47" s="1239"/>
      <c r="BY47" s="1239"/>
      <c r="BZ47" s="1239"/>
      <c r="CA47" s="1239"/>
      <c r="CB47" s="1239"/>
      <c r="CC47" s="1239"/>
      <c r="CD47" s="1239"/>
      <c r="CE47" s="1239"/>
      <c r="CF47" s="1239"/>
      <c r="CG47" s="1239"/>
      <c r="CH47" s="1239"/>
      <c r="CI47" s="1239"/>
      <c r="CJ47" s="1239"/>
      <c r="CK47" s="1239"/>
      <c r="CL47" s="1239"/>
      <c r="CM47" s="1239"/>
      <c r="CN47" s="1239"/>
      <c r="CO47" s="1239"/>
      <c r="CP47" s="1239"/>
      <c r="CQ47" s="1239"/>
      <c r="CR47" s="1239"/>
      <c r="CS47" s="1239"/>
      <c r="CT47" s="1239"/>
      <c r="CU47" s="1239"/>
      <c r="CV47" s="1239"/>
      <c r="CW47" s="1239"/>
      <c r="CX47" s="1239"/>
      <c r="CY47" s="1239"/>
      <c r="CZ47" s="1239"/>
      <c r="DA47" s="1239"/>
      <c r="DB47" s="1239"/>
      <c r="DC47" s="1240"/>
    </row>
    <row r="48" spans="2:109" x14ac:dyDescent="0.15">
      <c r="B48" s="1223"/>
      <c r="H48" s="1241"/>
      <c r="I48" s="1241"/>
      <c r="J48" s="1241"/>
      <c r="AN48" s="1241"/>
      <c r="AO48" s="1241"/>
      <c r="AP48" s="1241"/>
      <c r="AZ48" s="1241"/>
      <c r="BA48" s="1241"/>
      <c r="BB48" s="1241"/>
      <c r="BL48" s="1241"/>
      <c r="BM48" s="1241"/>
      <c r="BN48" s="1241"/>
      <c r="BX48" s="1241"/>
      <c r="BY48" s="1241"/>
      <c r="BZ48" s="1241"/>
      <c r="CJ48" s="1241"/>
      <c r="CK48" s="1241"/>
      <c r="CL48" s="1241"/>
      <c r="CV48" s="1241"/>
      <c r="CW48" s="1241"/>
      <c r="CX48" s="1241"/>
    </row>
    <row r="49" spans="1:109" x14ac:dyDescent="0.15">
      <c r="B49" s="1223"/>
      <c r="AN49" s="1217" t="s">
        <v>568</v>
      </c>
    </row>
    <row r="50" spans="1:109" x14ac:dyDescent="0.15">
      <c r="B50" s="1223"/>
      <c r="G50" s="1242"/>
      <c r="H50" s="1242"/>
      <c r="I50" s="1242"/>
      <c r="J50" s="1242"/>
      <c r="K50" s="1243"/>
      <c r="L50" s="1243"/>
      <c r="M50" s="1244"/>
      <c r="N50" s="1244"/>
      <c r="AN50" s="1245"/>
      <c r="AO50" s="1246"/>
      <c r="AP50" s="1246"/>
      <c r="AQ50" s="1246"/>
      <c r="AR50" s="1246"/>
      <c r="AS50" s="1246"/>
      <c r="AT50" s="1246"/>
      <c r="AU50" s="1246"/>
      <c r="AV50" s="1246"/>
      <c r="AW50" s="1246"/>
      <c r="AX50" s="1246"/>
      <c r="AY50" s="1246"/>
      <c r="AZ50" s="1246"/>
      <c r="BA50" s="1246"/>
      <c r="BB50" s="1246"/>
      <c r="BC50" s="1246"/>
      <c r="BD50" s="1246"/>
      <c r="BE50" s="1246"/>
      <c r="BF50" s="1246"/>
      <c r="BG50" s="1246"/>
      <c r="BH50" s="1246"/>
      <c r="BI50" s="1246"/>
      <c r="BJ50" s="1246"/>
      <c r="BK50" s="1246"/>
      <c r="BL50" s="1246"/>
      <c r="BM50" s="1246"/>
      <c r="BN50" s="1246"/>
      <c r="BO50" s="1247"/>
      <c r="BP50" s="1248" t="s">
        <v>526</v>
      </c>
      <c r="BQ50" s="1248"/>
      <c r="BR50" s="1248"/>
      <c r="BS50" s="1248"/>
      <c r="BT50" s="1248"/>
      <c r="BU50" s="1248"/>
      <c r="BV50" s="1248"/>
      <c r="BW50" s="1248"/>
      <c r="BX50" s="1248" t="s">
        <v>527</v>
      </c>
      <c r="BY50" s="1248"/>
      <c r="BZ50" s="1248"/>
      <c r="CA50" s="1248"/>
      <c r="CB50" s="1248"/>
      <c r="CC50" s="1248"/>
      <c r="CD50" s="1248"/>
      <c r="CE50" s="1248"/>
      <c r="CF50" s="1248" t="s">
        <v>528</v>
      </c>
      <c r="CG50" s="1248"/>
      <c r="CH50" s="1248"/>
      <c r="CI50" s="1248"/>
      <c r="CJ50" s="1248"/>
      <c r="CK50" s="1248"/>
      <c r="CL50" s="1248"/>
      <c r="CM50" s="1248"/>
      <c r="CN50" s="1248" t="s">
        <v>529</v>
      </c>
      <c r="CO50" s="1248"/>
      <c r="CP50" s="1248"/>
      <c r="CQ50" s="1248"/>
      <c r="CR50" s="1248"/>
      <c r="CS50" s="1248"/>
      <c r="CT50" s="1248"/>
      <c r="CU50" s="1248"/>
      <c r="CV50" s="1248" t="s">
        <v>530</v>
      </c>
      <c r="CW50" s="1248"/>
      <c r="CX50" s="1248"/>
      <c r="CY50" s="1248"/>
      <c r="CZ50" s="1248"/>
      <c r="DA50" s="1248"/>
      <c r="DB50" s="1248"/>
      <c r="DC50" s="1248"/>
    </row>
    <row r="51" spans="1:109" ht="13.5" customHeight="1" x14ac:dyDescent="0.15">
      <c r="B51" s="1223"/>
      <c r="G51" s="1249"/>
      <c r="H51" s="1249"/>
      <c r="I51" s="1250"/>
      <c r="J51" s="1250"/>
      <c r="K51" s="1251"/>
      <c r="L51" s="1251"/>
      <c r="M51" s="1251"/>
      <c r="N51" s="1251"/>
      <c r="AM51" s="1241"/>
      <c r="AN51" s="1252" t="s">
        <v>569</v>
      </c>
      <c r="AO51" s="1252"/>
      <c r="AP51" s="1252"/>
      <c r="AQ51" s="1252"/>
      <c r="AR51" s="1252"/>
      <c r="AS51" s="1252"/>
      <c r="AT51" s="1252"/>
      <c r="AU51" s="1252"/>
      <c r="AV51" s="1252"/>
      <c r="AW51" s="1252"/>
      <c r="AX51" s="1252"/>
      <c r="AY51" s="1252"/>
      <c r="AZ51" s="1252"/>
      <c r="BA51" s="1252"/>
      <c r="BB51" s="1252" t="s">
        <v>570</v>
      </c>
      <c r="BC51" s="1252"/>
      <c r="BD51" s="1252"/>
      <c r="BE51" s="1252"/>
      <c r="BF51" s="1252"/>
      <c r="BG51" s="1252"/>
      <c r="BH51" s="1252"/>
      <c r="BI51" s="1252"/>
      <c r="BJ51" s="1252"/>
      <c r="BK51" s="1252"/>
      <c r="BL51" s="1252"/>
      <c r="BM51" s="1252"/>
      <c r="BN51" s="1252"/>
      <c r="BO51" s="1252"/>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1223"/>
      <c r="G52" s="1249"/>
      <c r="H52" s="1249"/>
      <c r="I52" s="1250"/>
      <c r="J52" s="1250"/>
      <c r="K52" s="1251"/>
      <c r="L52" s="1251"/>
      <c r="M52" s="1251"/>
      <c r="N52" s="1251"/>
      <c r="AM52" s="1241"/>
      <c r="AN52" s="1252"/>
      <c r="AO52" s="1252"/>
      <c r="AP52" s="1252"/>
      <c r="AQ52" s="1252"/>
      <c r="AR52" s="1252"/>
      <c r="AS52" s="1252"/>
      <c r="AT52" s="1252"/>
      <c r="AU52" s="1252"/>
      <c r="AV52" s="1252"/>
      <c r="AW52" s="1252"/>
      <c r="AX52" s="1252"/>
      <c r="AY52" s="1252"/>
      <c r="AZ52" s="1252"/>
      <c r="BA52" s="1252"/>
      <c r="BB52" s="1252"/>
      <c r="BC52" s="1252"/>
      <c r="BD52" s="1252"/>
      <c r="BE52" s="1252"/>
      <c r="BF52" s="1252"/>
      <c r="BG52" s="1252"/>
      <c r="BH52" s="1252"/>
      <c r="BI52" s="1252"/>
      <c r="BJ52" s="1252"/>
      <c r="BK52" s="1252"/>
      <c r="BL52" s="1252"/>
      <c r="BM52" s="1252"/>
      <c r="BN52" s="1252"/>
      <c r="BO52" s="1252"/>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1231"/>
      <c r="B53" s="1223"/>
      <c r="G53" s="1249"/>
      <c r="H53" s="1249"/>
      <c r="I53" s="1242"/>
      <c r="J53" s="1242"/>
      <c r="K53" s="1251"/>
      <c r="L53" s="1251"/>
      <c r="M53" s="1251"/>
      <c r="N53" s="1251"/>
      <c r="AM53" s="1241"/>
      <c r="AN53" s="1252"/>
      <c r="AO53" s="1252"/>
      <c r="AP53" s="1252"/>
      <c r="AQ53" s="1252"/>
      <c r="AR53" s="1252"/>
      <c r="AS53" s="1252"/>
      <c r="AT53" s="1252"/>
      <c r="AU53" s="1252"/>
      <c r="AV53" s="1252"/>
      <c r="AW53" s="1252"/>
      <c r="AX53" s="1252"/>
      <c r="AY53" s="1252"/>
      <c r="AZ53" s="1252"/>
      <c r="BA53" s="1252"/>
      <c r="BB53" s="1252" t="s">
        <v>571</v>
      </c>
      <c r="BC53" s="1252"/>
      <c r="BD53" s="1252"/>
      <c r="BE53" s="1252"/>
      <c r="BF53" s="1252"/>
      <c r="BG53" s="1252"/>
      <c r="BH53" s="1252"/>
      <c r="BI53" s="1252"/>
      <c r="BJ53" s="1252"/>
      <c r="BK53" s="1252"/>
      <c r="BL53" s="1252"/>
      <c r="BM53" s="1252"/>
      <c r="BN53" s="1252"/>
      <c r="BO53" s="1252"/>
      <c r="BP53" s="1253">
        <v>27.5</v>
      </c>
      <c r="BQ53" s="1253"/>
      <c r="BR53" s="1253"/>
      <c r="BS53" s="1253"/>
      <c r="BT53" s="1253"/>
      <c r="BU53" s="1253"/>
      <c r="BV53" s="1253"/>
      <c r="BW53" s="1253"/>
      <c r="BX53" s="1253">
        <v>32.299999999999997</v>
      </c>
      <c r="BY53" s="1253"/>
      <c r="BZ53" s="1253"/>
      <c r="CA53" s="1253"/>
      <c r="CB53" s="1253"/>
      <c r="CC53" s="1253"/>
      <c r="CD53" s="1253"/>
      <c r="CE53" s="1253"/>
      <c r="CF53" s="1253">
        <v>34.5</v>
      </c>
      <c r="CG53" s="1253"/>
      <c r="CH53" s="1253"/>
      <c r="CI53" s="1253"/>
      <c r="CJ53" s="1253"/>
      <c r="CK53" s="1253"/>
      <c r="CL53" s="1253"/>
      <c r="CM53" s="1253"/>
      <c r="CN53" s="1253">
        <v>36.4</v>
      </c>
      <c r="CO53" s="1253"/>
      <c r="CP53" s="1253"/>
      <c r="CQ53" s="1253"/>
      <c r="CR53" s="1253"/>
      <c r="CS53" s="1253"/>
      <c r="CT53" s="1253"/>
      <c r="CU53" s="1253"/>
      <c r="CV53" s="1253">
        <v>37.700000000000003</v>
      </c>
      <c r="CW53" s="1253"/>
      <c r="CX53" s="1253"/>
      <c r="CY53" s="1253"/>
      <c r="CZ53" s="1253"/>
      <c r="DA53" s="1253"/>
      <c r="DB53" s="1253"/>
      <c r="DC53" s="1253"/>
    </row>
    <row r="54" spans="1:109" x14ac:dyDescent="0.15">
      <c r="A54" s="1231"/>
      <c r="B54" s="1223"/>
      <c r="G54" s="1249"/>
      <c r="H54" s="1249"/>
      <c r="I54" s="1242"/>
      <c r="J54" s="1242"/>
      <c r="K54" s="1251"/>
      <c r="L54" s="1251"/>
      <c r="M54" s="1251"/>
      <c r="N54" s="1251"/>
      <c r="AM54" s="1241"/>
      <c r="AN54" s="1252"/>
      <c r="AO54" s="1252"/>
      <c r="AP54" s="1252"/>
      <c r="AQ54" s="1252"/>
      <c r="AR54" s="1252"/>
      <c r="AS54" s="1252"/>
      <c r="AT54" s="1252"/>
      <c r="AU54" s="1252"/>
      <c r="AV54" s="1252"/>
      <c r="AW54" s="1252"/>
      <c r="AX54" s="1252"/>
      <c r="AY54" s="1252"/>
      <c r="AZ54" s="1252"/>
      <c r="BA54" s="1252"/>
      <c r="BB54" s="1252"/>
      <c r="BC54" s="1252"/>
      <c r="BD54" s="1252"/>
      <c r="BE54" s="1252"/>
      <c r="BF54" s="1252"/>
      <c r="BG54" s="1252"/>
      <c r="BH54" s="1252"/>
      <c r="BI54" s="1252"/>
      <c r="BJ54" s="1252"/>
      <c r="BK54" s="1252"/>
      <c r="BL54" s="1252"/>
      <c r="BM54" s="1252"/>
      <c r="BN54" s="1252"/>
      <c r="BO54" s="1252"/>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1231"/>
      <c r="B55" s="1223"/>
      <c r="G55" s="1242"/>
      <c r="H55" s="1242"/>
      <c r="I55" s="1242"/>
      <c r="J55" s="1242"/>
      <c r="K55" s="1251"/>
      <c r="L55" s="1251"/>
      <c r="M55" s="1251"/>
      <c r="N55" s="1251"/>
      <c r="AN55" s="1248" t="s">
        <v>572</v>
      </c>
      <c r="AO55" s="1248"/>
      <c r="AP55" s="1248"/>
      <c r="AQ55" s="1248"/>
      <c r="AR55" s="1248"/>
      <c r="AS55" s="1248"/>
      <c r="AT55" s="1248"/>
      <c r="AU55" s="1248"/>
      <c r="AV55" s="1248"/>
      <c r="AW55" s="1248"/>
      <c r="AX55" s="1248"/>
      <c r="AY55" s="1248"/>
      <c r="AZ55" s="1248"/>
      <c r="BA55" s="1248"/>
      <c r="BB55" s="1252" t="s">
        <v>570</v>
      </c>
      <c r="BC55" s="1252"/>
      <c r="BD55" s="1252"/>
      <c r="BE55" s="1252"/>
      <c r="BF55" s="1252"/>
      <c r="BG55" s="1252"/>
      <c r="BH55" s="1252"/>
      <c r="BI55" s="1252"/>
      <c r="BJ55" s="1252"/>
      <c r="BK55" s="1252"/>
      <c r="BL55" s="1252"/>
      <c r="BM55" s="1252"/>
      <c r="BN55" s="1252"/>
      <c r="BO55" s="1252"/>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1231"/>
      <c r="B56" s="1223"/>
      <c r="G56" s="1242"/>
      <c r="H56" s="1242"/>
      <c r="I56" s="1242"/>
      <c r="J56" s="1242"/>
      <c r="K56" s="1251"/>
      <c r="L56" s="1251"/>
      <c r="M56" s="1251"/>
      <c r="N56" s="1251"/>
      <c r="AN56" s="1248"/>
      <c r="AO56" s="1248"/>
      <c r="AP56" s="1248"/>
      <c r="AQ56" s="1248"/>
      <c r="AR56" s="1248"/>
      <c r="AS56" s="1248"/>
      <c r="AT56" s="1248"/>
      <c r="AU56" s="1248"/>
      <c r="AV56" s="1248"/>
      <c r="AW56" s="1248"/>
      <c r="AX56" s="1248"/>
      <c r="AY56" s="1248"/>
      <c r="AZ56" s="1248"/>
      <c r="BA56" s="1248"/>
      <c r="BB56" s="1252"/>
      <c r="BC56" s="1252"/>
      <c r="BD56" s="1252"/>
      <c r="BE56" s="1252"/>
      <c r="BF56" s="1252"/>
      <c r="BG56" s="1252"/>
      <c r="BH56" s="1252"/>
      <c r="BI56" s="1252"/>
      <c r="BJ56" s="1252"/>
      <c r="BK56" s="1252"/>
      <c r="BL56" s="1252"/>
      <c r="BM56" s="1252"/>
      <c r="BN56" s="1252"/>
      <c r="BO56" s="1252"/>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1231" customFormat="1" x14ac:dyDescent="0.15">
      <c r="B57" s="1254"/>
      <c r="G57" s="1242"/>
      <c r="H57" s="1242"/>
      <c r="I57" s="1255"/>
      <c r="J57" s="1255"/>
      <c r="K57" s="1251"/>
      <c r="L57" s="1251"/>
      <c r="M57" s="1251"/>
      <c r="N57" s="1251"/>
      <c r="AM57" s="1217"/>
      <c r="AN57" s="1248"/>
      <c r="AO57" s="1248"/>
      <c r="AP57" s="1248"/>
      <c r="AQ57" s="1248"/>
      <c r="AR57" s="1248"/>
      <c r="AS57" s="1248"/>
      <c r="AT57" s="1248"/>
      <c r="AU57" s="1248"/>
      <c r="AV57" s="1248"/>
      <c r="AW57" s="1248"/>
      <c r="AX57" s="1248"/>
      <c r="AY57" s="1248"/>
      <c r="AZ57" s="1248"/>
      <c r="BA57" s="1248"/>
      <c r="BB57" s="1252" t="s">
        <v>571</v>
      </c>
      <c r="BC57" s="1252"/>
      <c r="BD57" s="1252"/>
      <c r="BE57" s="1252"/>
      <c r="BF57" s="1252"/>
      <c r="BG57" s="1252"/>
      <c r="BH57" s="1252"/>
      <c r="BI57" s="1252"/>
      <c r="BJ57" s="1252"/>
      <c r="BK57" s="1252"/>
      <c r="BL57" s="1252"/>
      <c r="BM57" s="1252"/>
      <c r="BN57" s="1252"/>
      <c r="BO57" s="1252"/>
      <c r="BP57" s="1253">
        <v>62.8</v>
      </c>
      <c r="BQ57" s="1253"/>
      <c r="BR57" s="1253"/>
      <c r="BS57" s="1253"/>
      <c r="BT57" s="1253"/>
      <c r="BU57" s="1253"/>
      <c r="BV57" s="1253"/>
      <c r="BW57" s="1253"/>
      <c r="BX57" s="1253">
        <v>64</v>
      </c>
      <c r="BY57" s="1253"/>
      <c r="BZ57" s="1253"/>
      <c r="CA57" s="1253"/>
      <c r="CB57" s="1253"/>
      <c r="CC57" s="1253"/>
      <c r="CD57" s="1253"/>
      <c r="CE57" s="1253"/>
      <c r="CF57" s="1253">
        <v>66.2</v>
      </c>
      <c r="CG57" s="1253"/>
      <c r="CH57" s="1253"/>
      <c r="CI57" s="1253"/>
      <c r="CJ57" s="1253"/>
      <c r="CK57" s="1253"/>
      <c r="CL57" s="1253"/>
      <c r="CM57" s="1253"/>
      <c r="CN57" s="1253">
        <v>67.099999999999994</v>
      </c>
      <c r="CO57" s="1253"/>
      <c r="CP57" s="1253"/>
      <c r="CQ57" s="1253"/>
      <c r="CR57" s="1253"/>
      <c r="CS57" s="1253"/>
      <c r="CT57" s="1253"/>
      <c r="CU57" s="1253"/>
      <c r="CV57" s="1253">
        <v>67</v>
      </c>
      <c r="CW57" s="1253"/>
      <c r="CX57" s="1253"/>
      <c r="CY57" s="1253"/>
      <c r="CZ57" s="1253"/>
      <c r="DA57" s="1253"/>
      <c r="DB57" s="1253"/>
      <c r="DC57" s="1253"/>
      <c r="DD57" s="1256"/>
      <c r="DE57" s="1254"/>
    </row>
    <row r="58" spans="1:109" s="1231" customFormat="1" x14ac:dyDescent="0.15">
      <c r="A58" s="1217"/>
      <c r="B58" s="1254"/>
      <c r="G58" s="1242"/>
      <c r="H58" s="1242"/>
      <c r="I58" s="1255"/>
      <c r="J58" s="1255"/>
      <c r="K58" s="1251"/>
      <c r="L58" s="1251"/>
      <c r="M58" s="1251"/>
      <c r="N58" s="1251"/>
      <c r="AM58" s="1217"/>
      <c r="AN58" s="1248"/>
      <c r="AO58" s="1248"/>
      <c r="AP58" s="1248"/>
      <c r="AQ58" s="1248"/>
      <c r="AR58" s="1248"/>
      <c r="AS58" s="1248"/>
      <c r="AT58" s="1248"/>
      <c r="AU58" s="1248"/>
      <c r="AV58" s="1248"/>
      <c r="AW58" s="1248"/>
      <c r="AX58" s="1248"/>
      <c r="AY58" s="1248"/>
      <c r="AZ58" s="1248"/>
      <c r="BA58" s="1248"/>
      <c r="BB58" s="1252"/>
      <c r="BC58" s="1252"/>
      <c r="BD58" s="1252"/>
      <c r="BE58" s="1252"/>
      <c r="BF58" s="1252"/>
      <c r="BG58" s="1252"/>
      <c r="BH58" s="1252"/>
      <c r="BI58" s="1252"/>
      <c r="BJ58" s="1252"/>
      <c r="BK58" s="1252"/>
      <c r="BL58" s="1252"/>
      <c r="BM58" s="1252"/>
      <c r="BN58" s="1252"/>
      <c r="BO58" s="1252"/>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1256"/>
      <c r="DE58" s="1254"/>
    </row>
    <row r="59" spans="1:109" s="1231" customFormat="1" x14ac:dyDescent="0.15">
      <c r="A59" s="1217"/>
      <c r="B59" s="1254"/>
      <c r="K59" s="1257"/>
      <c r="L59" s="1257"/>
      <c r="M59" s="1257"/>
      <c r="N59" s="1257"/>
      <c r="AQ59" s="1257"/>
      <c r="AR59" s="1257"/>
      <c r="AS59" s="1257"/>
      <c r="AT59" s="1257"/>
      <c r="BC59" s="1257"/>
      <c r="BD59" s="1257"/>
      <c r="BE59" s="1257"/>
      <c r="BF59" s="1257"/>
      <c r="BO59" s="1257"/>
      <c r="BP59" s="1257"/>
      <c r="BQ59" s="1257"/>
      <c r="BR59" s="1257"/>
      <c r="CA59" s="1257"/>
      <c r="CB59" s="1257"/>
      <c r="CC59" s="1257"/>
      <c r="CD59" s="1257"/>
      <c r="CM59" s="1257"/>
      <c r="CN59" s="1257"/>
      <c r="CO59" s="1257"/>
      <c r="CP59" s="1257"/>
      <c r="CY59" s="1257"/>
      <c r="CZ59" s="1257"/>
      <c r="DA59" s="1257"/>
      <c r="DB59" s="1257"/>
      <c r="DC59" s="1257"/>
      <c r="DD59" s="1256"/>
      <c r="DE59" s="1254"/>
    </row>
    <row r="60" spans="1:109" s="1231" customFormat="1" x14ac:dyDescent="0.15">
      <c r="A60" s="1217"/>
      <c r="B60" s="1254"/>
      <c r="K60" s="1257"/>
      <c r="L60" s="1257"/>
      <c r="M60" s="1257"/>
      <c r="N60" s="1257"/>
      <c r="AQ60" s="1257"/>
      <c r="AR60" s="1257"/>
      <c r="AS60" s="1257"/>
      <c r="AT60" s="1257"/>
      <c r="BC60" s="1257"/>
      <c r="BD60" s="1257"/>
      <c r="BE60" s="1257"/>
      <c r="BF60" s="1257"/>
      <c r="BO60" s="1257"/>
      <c r="BP60" s="1257"/>
      <c r="BQ60" s="1257"/>
      <c r="BR60" s="1257"/>
      <c r="CA60" s="1257"/>
      <c r="CB60" s="1257"/>
      <c r="CC60" s="1257"/>
      <c r="CD60" s="1257"/>
      <c r="CM60" s="1257"/>
      <c r="CN60" s="1257"/>
      <c r="CO60" s="1257"/>
      <c r="CP60" s="1257"/>
      <c r="CY60" s="1257"/>
      <c r="CZ60" s="1257"/>
      <c r="DA60" s="1257"/>
      <c r="DB60" s="1257"/>
      <c r="DC60" s="1257"/>
      <c r="DD60" s="1256"/>
      <c r="DE60" s="1254"/>
    </row>
    <row r="61" spans="1:109" s="1231" customFormat="1" x14ac:dyDescent="0.15">
      <c r="A61" s="1217"/>
      <c r="B61" s="1258"/>
      <c r="C61" s="1259"/>
      <c r="D61" s="1259"/>
      <c r="E61" s="1259"/>
      <c r="F61" s="1259"/>
      <c r="G61" s="1259"/>
      <c r="H61" s="1259"/>
      <c r="I61" s="1259"/>
      <c r="J61" s="1259"/>
      <c r="K61" s="1259"/>
      <c r="L61" s="1259"/>
      <c r="M61" s="1260"/>
      <c r="N61" s="1260"/>
      <c r="O61" s="1259"/>
      <c r="P61" s="1259"/>
      <c r="Q61" s="1259"/>
      <c r="R61" s="1259"/>
      <c r="S61" s="1259"/>
      <c r="T61" s="1259"/>
      <c r="U61" s="1259"/>
      <c r="V61" s="1259"/>
      <c r="W61" s="1259"/>
      <c r="X61" s="1259"/>
      <c r="Y61" s="1259"/>
      <c r="Z61" s="1259"/>
      <c r="AA61" s="1259"/>
      <c r="AB61" s="1259"/>
      <c r="AC61" s="1259"/>
      <c r="AD61" s="1259"/>
      <c r="AE61" s="1259"/>
      <c r="AF61" s="1259"/>
      <c r="AG61" s="1259"/>
      <c r="AH61" s="1259"/>
      <c r="AI61" s="1259"/>
      <c r="AJ61" s="1259"/>
      <c r="AK61" s="1259"/>
      <c r="AL61" s="1259"/>
      <c r="AM61" s="1259"/>
      <c r="AN61" s="1259"/>
      <c r="AO61" s="1259"/>
      <c r="AP61" s="1259"/>
      <c r="AQ61" s="1259"/>
      <c r="AR61" s="1259"/>
      <c r="AS61" s="1260"/>
      <c r="AT61" s="1260"/>
      <c r="AU61" s="1259"/>
      <c r="AV61" s="1259"/>
      <c r="AW61" s="1259"/>
      <c r="AX61" s="1259"/>
      <c r="AY61" s="1259"/>
      <c r="AZ61" s="1259"/>
      <c r="BA61" s="1259"/>
      <c r="BB61" s="1259"/>
      <c r="BC61" s="1259"/>
      <c r="BD61" s="1259"/>
      <c r="BE61" s="1260"/>
      <c r="BF61" s="1260"/>
      <c r="BG61" s="1259"/>
      <c r="BH61" s="1259"/>
      <c r="BI61" s="1259"/>
      <c r="BJ61" s="1259"/>
      <c r="BK61" s="1259"/>
      <c r="BL61" s="1259"/>
      <c r="BM61" s="1259"/>
      <c r="BN61" s="1259"/>
      <c r="BO61" s="1259"/>
      <c r="BP61" s="1259"/>
      <c r="BQ61" s="1260"/>
      <c r="BR61" s="1260"/>
      <c r="BS61" s="1259"/>
      <c r="BT61" s="1259"/>
      <c r="BU61" s="1259"/>
      <c r="BV61" s="1259"/>
      <c r="BW61" s="1259"/>
      <c r="BX61" s="1259"/>
      <c r="BY61" s="1259"/>
      <c r="BZ61" s="1259"/>
      <c r="CA61" s="1259"/>
      <c r="CB61" s="1259"/>
      <c r="CC61" s="1260"/>
      <c r="CD61" s="1260"/>
      <c r="CE61" s="1259"/>
      <c r="CF61" s="1259"/>
      <c r="CG61" s="1259"/>
      <c r="CH61" s="1259"/>
      <c r="CI61" s="1259"/>
      <c r="CJ61" s="1259"/>
      <c r="CK61" s="1259"/>
      <c r="CL61" s="1259"/>
      <c r="CM61" s="1259"/>
      <c r="CN61" s="1259"/>
      <c r="CO61" s="1260"/>
      <c r="CP61" s="1260"/>
      <c r="CQ61" s="1259"/>
      <c r="CR61" s="1259"/>
      <c r="CS61" s="1259"/>
      <c r="CT61" s="1259"/>
      <c r="CU61" s="1259"/>
      <c r="CV61" s="1259"/>
      <c r="CW61" s="1259"/>
      <c r="CX61" s="1259"/>
      <c r="CY61" s="1259"/>
      <c r="CZ61" s="1259"/>
      <c r="DA61" s="1260"/>
      <c r="DB61" s="1260"/>
      <c r="DC61" s="1260"/>
      <c r="DD61" s="1261"/>
      <c r="DE61" s="1254"/>
    </row>
    <row r="62" spans="1:109" x14ac:dyDescent="0.15">
      <c r="B62" s="1228"/>
      <c r="C62" s="1228"/>
      <c r="D62" s="1228"/>
      <c r="E62" s="1228"/>
      <c r="F62" s="1228"/>
      <c r="G62" s="1228"/>
      <c r="H62" s="1228"/>
      <c r="I62" s="1228"/>
      <c r="J62" s="1228"/>
      <c r="K62" s="1228"/>
      <c r="L62" s="1228"/>
      <c r="M62" s="1228"/>
      <c r="N62" s="1228"/>
      <c r="O62" s="1228"/>
      <c r="P62" s="1228"/>
      <c r="Q62" s="1228"/>
      <c r="R62" s="1228"/>
      <c r="S62" s="1228"/>
      <c r="T62" s="1228"/>
      <c r="U62" s="1228"/>
      <c r="V62" s="1228"/>
      <c r="W62" s="1228"/>
      <c r="X62" s="1228"/>
      <c r="Y62" s="1228"/>
      <c r="Z62" s="1228"/>
      <c r="AA62" s="1228"/>
      <c r="AB62" s="1228"/>
      <c r="AC62" s="1228"/>
      <c r="AD62" s="1228"/>
      <c r="AE62" s="1228"/>
      <c r="AF62" s="1228"/>
      <c r="AG62" s="1228"/>
      <c r="AH62" s="1228"/>
      <c r="AI62" s="1228"/>
      <c r="AJ62" s="1228"/>
      <c r="AK62" s="1228"/>
      <c r="AL62" s="1228"/>
      <c r="AM62" s="1228"/>
      <c r="AN62" s="1228"/>
      <c r="AO62" s="1228"/>
      <c r="AP62" s="1228"/>
      <c r="AQ62" s="1228"/>
      <c r="AR62" s="1228"/>
      <c r="AS62" s="1228"/>
      <c r="AT62" s="1228"/>
      <c r="AU62" s="1228"/>
      <c r="AV62" s="1228"/>
      <c r="AW62" s="1228"/>
      <c r="AX62" s="1228"/>
      <c r="AY62" s="1228"/>
      <c r="AZ62" s="1228"/>
      <c r="BA62" s="1228"/>
      <c r="BB62" s="1228"/>
      <c r="BC62" s="1228"/>
      <c r="BD62" s="1228"/>
      <c r="BE62" s="1228"/>
      <c r="BF62" s="1228"/>
      <c r="BG62" s="1228"/>
      <c r="BH62" s="1228"/>
      <c r="BI62" s="1228"/>
      <c r="BJ62" s="1228"/>
      <c r="BK62" s="1228"/>
      <c r="BL62" s="1228"/>
      <c r="BM62" s="1228"/>
      <c r="BN62" s="1228"/>
      <c r="BO62" s="1228"/>
      <c r="BP62" s="1228"/>
      <c r="BQ62" s="1228"/>
      <c r="BR62" s="1228"/>
      <c r="BS62" s="1228"/>
      <c r="BT62" s="1228"/>
      <c r="BU62" s="1228"/>
      <c r="BV62" s="1228"/>
      <c r="BW62" s="1228"/>
      <c r="BX62" s="1228"/>
      <c r="BY62" s="1228"/>
      <c r="BZ62" s="1228"/>
      <c r="CA62" s="1228"/>
      <c r="CB62" s="1228"/>
      <c r="CC62" s="1228"/>
      <c r="CD62" s="1228"/>
      <c r="CE62" s="1228"/>
      <c r="CF62" s="1228"/>
      <c r="CG62" s="1228"/>
      <c r="CH62" s="1228"/>
      <c r="CI62" s="1228"/>
      <c r="CJ62" s="1228"/>
      <c r="CK62" s="1228"/>
      <c r="CL62" s="1228"/>
      <c r="CM62" s="1228"/>
      <c r="CN62" s="1228"/>
      <c r="CO62" s="1228"/>
      <c r="CP62" s="1228"/>
      <c r="CQ62" s="1228"/>
      <c r="CR62" s="1228"/>
      <c r="CS62" s="1228"/>
      <c r="CT62" s="1228"/>
      <c r="CU62" s="1228"/>
      <c r="CV62" s="1228"/>
      <c r="CW62" s="1228"/>
      <c r="CX62" s="1228"/>
      <c r="CY62" s="1228"/>
      <c r="CZ62" s="1228"/>
      <c r="DA62" s="1228"/>
      <c r="DB62" s="1228"/>
      <c r="DC62" s="1228"/>
      <c r="DD62" s="1228"/>
      <c r="DE62" s="1217"/>
    </row>
    <row r="63" spans="1:109" ht="17.25" x14ac:dyDescent="0.15">
      <c r="B63" s="1262" t="s">
        <v>573</v>
      </c>
    </row>
    <row r="64" spans="1:109" x14ac:dyDescent="0.15">
      <c r="B64" s="1223"/>
      <c r="G64" s="1230"/>
      <c r="I64" s="1263"/>
      <c r="J64" s="1263"/>
      <c r="K64" s="1263"/>
      <c r="L64" s="1263"/>
      <c r="M64" s="1263"/>
      <c r="N64" s="1264"/>
      <c r="AM64" s="1230"/>
      <c r="AN64" s="1230" t="s">
        <v>566</v>
      </c>
      <c r="AP64" s="1231"/>
      <c r="AQ64" s="1231"/>
      <c r="AR64" s="1231"/>
      <c r="AY64" s="1230"/>
      <c r="BA64" s="1231"/>
      <c r="BB64" s="1231"/>
      <c r="BC64" s="1231"/>
      <c r="BK64" s="1230"/>
      <c r="BM64" s="1231"/>
      <c r="BN64" s="1231"/>
      <c r="BO64" s="1231"/>
      <c r="BW64" s="1230"/>
      <c r="BY64" s="1231"/>
      <c r="BZ64" s="1231"/>
      <c r="CA64" s="1231"/>
      <c r="CI64" s="1230"/>
      <c r="CK64" s="1231"/>
      <c r="CL64" s="1231"/>
      <c r="CM64" s="1231"/>
      <c r="CU64" s="1230"/>
      <c r="CW64" s="1231"/>
      <c r="CX64" s="1231"/>
      <c r="CY64" s="1231"/>
    </row>
    <row r="65" spans="2:107" x14ac:dyDescent="0.15">
      <c r="B65" s="1223"/>
      <c r="AN65" s="1232" t="s">
        <v>574</v>
      </c>
      <c r="AO65" s="1233"/>
      <c r="AP65" s="1233"/>
      <c r="AQ65" s="1233"/>
      <c r="AR65" s="1233"/>
      <c r="AS65" s="1233"/>
      <c r="AT65" s="1233"/>
      <c r="AU65" s="1233"/>
      <c r="AV65" s="1233"/>
      <c r="AW65" s="1233"/>
      <c r="AX65" s="1233"/>
      <c r="AY65" s="1233"/>
      <c r="AZ65" s="1233"/>
      <c r="BA65" s="1233"/>
      <c r="BB65" s="1233"/>
      <c r="BC65" s="1233"/>
      <c r="BD65" s="1233"/>
      <c r="BE65" s="1233"/>
      <c r="BF65" s="1233"/>
      <c r="BG65" s="1233"/>
      <c r="BH65" s="1233"/>
      <c r="BI65" s="1233"/>
      <c r="BJ65" s="1233"/>
      <c r="BK65" s="1233"/>
      <c r="BL65" s="1233"/>
      <c r="BM65" s="1233"/>
      <c r="BN65" s="1233"/>
      <c r="BO65" s="1233"/>
      <c r="BP65" s="1233"/>
      <c r="BQ65" s="1233"/>
      <c r="BR65" s="1233"/>
      <c r="BS65" s="1233"/>
      <c r="BT65" s="1233"/>
      <c r="BU65" s="1233"/>
      <c r="BV65" s="1233"/>
      <c r="BW65" s="1233"/>
      <c r="BX65" s="1233"/>
      <c r="BY65" s="1233"/>
      <c r="BZ65" s="1233"/>
      <c r="CA65" s="1233"/>
      <c r="CB65" s="1233"/>
      <c r="CC65" s="1233"/>
      <c r="CD65" s="1233"/>
      <c r="CE65" s="1233"/>
      <c r="CF65" s="1233"/>
      <c r="CG65" s="1233"/>
      <c r="CH65" s="1233"/>
      <c r="CI65" s="1233"/>
      <c r="CJ65" s="1233"/>
      <c r="CK65" s="1233"/>
      <c r="CL65" s="1233"/>
      <c r="CM65" s="1233"/>
      <c r="CN65" s="1233"/>
      <c r="CO65" s="1233"/>
      <c r="CP65" s="1233"/>
      <c r="CQ65" s="1233"/>
      <c r="CR65" s="1233"/>
      <c r="CS65" s="1233"/>
      <c r="CT65" s="1233"/>
      <c r="CU65" s="1233"/>
      <c r="CV65" s="1233"/>
      <c r="CW65" s="1233"/>
      <c r="CX65" s="1233"/>
      <c r="CY65" s="1233"/>
      <c r="CZ65" s="1233"/>
      <c r="DA65" s="1233"/>
      <c r="DB65" s="1233"/>
      <c r="DC65" s="1234"/>
    </row>
    <row r="66" spans="2:107" x14ac:dyDescent="0.15">
      <c r="B66" s="1223"/>
      <c r="AN66" s="1235"/>
      <c r="AO66" s="1236"/>
      <c r="AP66" s="1236"/>
      <c r="AQ66" s="1236"/>
      <c r="AR66" s="1236"/>
      <c r="AS66" s="1236"/>
      <c r="AT66" s="1236"/>
      <c r="AU66" s="1236"/>
      <c r="AV66" s="1236"/>
      <c r="AW66" s="1236"/>
      <c r="AX66" s="1236"/>
      <c r="AY66" s="1236"/>
      <c r="AZ66" s="1236"/>
      <c r="BA66" s="1236"/>
      <c r="BB66" s="1236"/>
      <c r="BC66" s="1236"/>
      <c r="BD66" s="1236"/>
      <c r="BE66" s="1236"/>
      <c r="BF66" s="1236"/>
      <c r="BG66" s="1236"/>
      <c r="BH66" s="1236"/>
      <c r="BI66" s="1236"/>
      <c r="BJ66" s="1236"/>
      <c r="BK66" s="1236"/>
      <c r="BL66" s="1236"/>
      <c r="BM66" s="1236"/>
      <c r="BN66" s="1236"/>
      <c r="BO66" s="1236"/>
      <c r="BP66" s="1236"/>
      <c r="BQ66" s="1236"/>
      <c r="BR66" s="1236"/>
      <c r="BS66" s="1236"/>
      <c r="BT66" s="1236"/>
      <c r="BU66" s="1236"/>
      <c r="BV66" s="1236"/>
      <c r="BW66" s="1236"/>
      <c r="BX66" s="1236"/>
      <c r="BY66" s="1236"/>
      <c r="BZ66" s="1236"/>
      <c r="CA66" s="1236"/>
      <c r="CB66" s="1236"/>
      <c r="CC66" s="1236"/>
      <c r="CD66" s="1236"/>
      <c r="CE66" s="1236"/>
      <c r="CF66" s="1236"/>
      <c r="CG66" s="1236"/>
      <c r="CH66" s="1236"/>
      <c r="CI66" s="1236"/>
      <c r="CJ66" s="1236"/>
      <c r="CK66" s="1236"/>
      <c r="CL66" s="1236"/>
      <c r="CM66" s="1236"/>
      <c r="CN66" s="1236"/>
      <c r="CO66" s="1236"/>
      <c r="CP66" s="1236"/>
      <c r="CQ66" s="1236"/>
      <c r="CR66" s="1236"/>
      <c r="CS66" s="1236"/>
      <c r="CT66" s="1236"/>
      <c r="CU66" s="1236"/>
      <c r="CV66" s="1236"/>
      <c r="CW66" s="1236"/>
      <c r="CX66" s="1236"/>
      <c r="CY66" s="1236"/>
      <c r="CZ66" s="1236"/>
      <c r="DA66" s="1236"/>
      <c r="DB66" s="1236"/>
      <c r="DC66" s="1237"/>
    </row>
    <row r="67" spans="2:107" x14ac:dyDescent="0.15">
      <c r="B67" s="1223"/>
      <c r="AN67" s="1235"/>
      <c r="AO67" s="1236"/>
      <c r="AP67" s="1236"/>
      <c r="AQ67" s="1236"/>
      <c r="AR67" s="1236"/>
      <c r="AS67" s="1236"/>
      <c r="AT67" s="1236"/>
      <c r="AU67" s="1236"/>
      <c r="AV67" s="1236"/>
      <c r="AW67" s="1236"/>
      <c r="AX67" s="1236"/>
      <c r="AY67" s="1236"/>
      <c r="AZ67" s="1236"/>
      <c r="BA67" s="1236"/>
      <c r="BB67" s="1236"/>
      <c r="BC67" s="1236"/>
      <c r="BD67" s="1236"/>
      <c r="BE67" s="1236"/>
      <c r="BF67" s="1236"/>
      <c r="BG67" s="1236"/>
      <c r="BH67" s="1236"/>
      <c r="BI67" s="1236"/>
      <c r="BJ67" s="1236"/>
      <c r="BK67" s="1236"/>
      <c r="BL67" s="1236"/>
      <c r="BM67" s="1236"/>
      <c r="BN67" s="1236"/>
      <c r="BO67" s="1236"/>
      <c r="BP67" s="1236"/>
      <c r="BQ67" s="1236"/>
      <c r="BR67" s="1236"/>
      <c r="BS67" s="1236"/>
      <c r="BT67" s="1236"/>
      <c r="BU67" s="1236"/>
      <c r="BV67" s="1236"/>
      <c r="BW67" s="1236"/>
      <c r="BX67" s="1236"/>
      <c r="BY67" s="1236"/>
      <c r="BZ67" s="1236"/>
      <c r="CA67" s="1236"/>
      <c r="CB67" s="1236"/>
      <c r="CC67" s="1236"/>
      <c r="CD67" s="1236"/>
      <c r="CE67" s="1236"/>
      <c r="CF67" s="1236"/>
      <c r="CG67" s="1236"/>
      <c r="CH67" s="1236"/>
      <c r="CI67" s="1236"/>
      <c r="CJ67" s="1236"/>
      <c r="CK67" s="1236"/>
      <c r="CL67" s="1236"/>
      <c r="CM67" s="1236"/>
      <c r="CN67" s="1236"/>
      <c r="CO67" s="1236"/>
      <c r="CP67" s="1236"/>
      <c r="CQ67" s="1236"/>
      <c r="CR67" s="1236"/>
      <c r="CS67" s="1236"/>
      <c r="CT67" s="1236"/>
      <c r="CU67" s="1236"/>
      <c r="CV67" s="1236"/>
      <c r="CW67" s="1236"/>
      <c r="CX67" s="1236"/>
      <c r="CY67" s="1236"/>
      <c r="CZ67" s="1236"/>
      <c r="DA67" s="1236"/>
      <c r="DB67" s="1236"/>
      <c r="DC67" s="1237"/>
    </row>
    <row r="68" spans="2:107" x14ac:dyDescent="0.15">
      <c r="B68" s="1223"/>
      <c r="AN68" s="1235"/>
      <c r="AO68" s="1236"/>
      <c r="AP68" s="1236"/>
      <c r="AQ68" s="1236"/>
      <c r="AR68" s="1236"/>
      <c r="AS68" s="1236"/>
      <c r="AT68" s="1236"/>
      <c r="AU68" s="1236"/>
      <c r="AV68" s="1236"/>
      <c r="AW68" s="1236"/>
      <c r="AX68" s="1236"/>
      <c r="AY68" s="1236"/>
      <c r="AZ68" s="1236"/>
      <c r="BA68" s="1236"/>
      <c r="BB68" s="1236"/>
      <c r="BC68" s="1236"/>
      <c r="BD68" s="1236"/>
      <c r="BE68" s="1236"/>
      <c r="BF68" s="1236"/>
      <c r="BG68" s="1236"/>
      <c r="BH68" s="1236"/>
      <c r="BI68" s="1236"/>
      <c r="BJ68" s="1236"/>
      <c r="BK68" s="1236"/>
      <c r="BL68" s="1236"/>
      <c r="BM68" s="1236"/>
      <c r="BN68" s="1236"/>
      <c r="BO68" s="1236"/>
      <c r="BP68" s="1236"/>
      <c r="BQ68" s="1236"/>
      <c r="BR68" s="1236"/>
      <c r="BS68" s="1236"/>
      <c r="BT68" s="1236"/>
      <c r="BU68" s="1236"/>
      <c r="BV68" s="1236"/>
      <c r="BW68" s="1236"/>
      <c r="BX68" s="1236"/>
      <c r="BY68" s="1236"/>
      <c r="BZ68" s="1236"/>
      <c r="CA68" s="1236"/>
      <c r="CB68" s="1236"/>
      <c r="CC68" s="1236"/>
      <c r="CD68" s="1236"/>
      <c r="CE68" s="1236"/>
      <c r="CF68" s="1236"/>
      <c r="CG68" s="1236"/>
      <c r="CH68" s="1236"/>
      <c r="CI68" s="1236"/>
      <c r="CJ68" s="1236"/>
      <c r="CK68" s="1236"/>
      <c r="CL68" s="1236"/>
      <c r="CM68" s="1236"/>
      <c r="CN68" s="1236"/>
      <c r="CO68" s="1236"/>
      <c r="CP68" s="1236"/>
      <c r="CQ68" s="1236"/>
      <c r="CR68" s="1236"/>
      <c r="CS68" s="1236"/>
      <c r="CT68" s="1236"/>
      <c r="CU68" s="1236"/>
      <c r="CV68" s="1236"/>
      <c r="CW68" s="1236"/>
      <c r="CX68" s="1236"/>
      <c r="CY68" s="1236"/>
      <c r="CZ68" s="1236"/>
      <c r="DA68" s="1236"/>
      <c r="DB68" s="1236"/>
      <c r="DC68" s="1237"/>
    </row>
    <row r="69" spans="2:107" x14ac:dyDescent="0.15">
      <c r="B69" s="1223"/>
      <c r="AN69" s="1238"/>
      <c r="AO69" s="1239"/>
      <c r="AP69" s="1239"/>
      <c r="AQ69" s="1239"/>
      <c r="AR69" s="1239"/>
      <c r="AS69" s="1239"/>
      <c r="AT69" s="1239"/>
      <c r="AU69" s="1239"/>
      <c r="AV69" s="1239"/>
      <c r="AW69" s="1239"/>
      <c r="AX69" s="1239"/>
      <c r="AY69" s="1239"/>
      <c r="AZ69" s="1239"/>
      <c r="BA69" s="1239"/>
      <c r="BB69" s="1239"/>
      <c r="BC69" s="1239"/>
      <c r="BD69" s="1239"/>
      <c r="BE69" s="1239"/>
      <c r="BF69" s="1239"/>
      <c r="BG69" s="1239"/>
      <c r="BH69" s="1239"/>
      <c r="BI69" s="1239"/>
      <c r="BJ69" s="1239"/>
      <c r="BK69" s="1239"/>
      <c r="BL69" s="1239"/>
      <c r="BM69" s="1239"/>
      <c r="BN69" s="1239"/>
      <c r="BO69" s="1239"/>
      <c r="BP69" s="1239"/>
      <c r="BQ69" s="1239"/>
      <c r="BR69" s="1239"/>
      <c r="BS69" s="1239"/>
      <c r="BT69" s="1239"/>
      <c r="BU69" s="1239"/>
      <c r="BV69" s="1239"/>
      <c r="BW69" s="1239"/>
      <c r="BX69" s="1239"/>
      <c r="BY69" s="1239"/>
      <c r="BZ69" s="1239"/>
      <c r="CA69" s="1239"/>
      <c r="CB69" s="1239"/>
      <c r="CC69" s="1239"/>
      <c r="CD69" s="1239"/>
      <c r="CE69" s="1239"/>
      <c r="CF69" s="1239"/>
      <c r="CG69" s="1239"/>
      <c r="CH69" s="1239"/>
      <c r="CI69" s="1239"/>
      <c r="CJ69" s="1239"/>
      <c r="CK69" s="1239"/>
      <c r="CL69" s="1239"/>
      <c r="CM69" s="1239"/>
      <c r="CN69" s="1239"/>
      <c r="CO69" s="1239"/>
      <c r="CP69" s="1239"/>
      <c r="CQ69" s="1239"/>
      <c r="CR69" s="1239"/>
      <c r="CS69" s="1239"/>
      <c r="CT69" s="1239"/>
      <c r="CU69" s="1239"/>
      <c r="CV69" s="1239"/>
      <c r="CW69" s="1239"/>
      <c r="CX69" s="1239"/>
      <c r="CY69" s="1239"/>
      <c r="CZ69" s="1239"/>
      <c r="DA69" s="1239"/>
      <c r="DB69" s="1239"/>
      <c r="DC69" s="1240"/>
    </row>
    <row r="70" spans="2:107" x14ac:dyDescent="0.15">
      <c r="B70" s="1223"/>
      <c r="H70" s="1265"/>
      <c r="I70" s="1265"/>
      <c r="J70" s="1266"/>
      <c r="K70" s="1266"/>
      <c r="L70" s="1267"/>
      <c r="M70" s="1266"/>
      <c r="N70" s="1267"/>
      <c r="AN70" s="1241"/>
      <c r="AO70" s="1241"/>
      <c r="AP70" s="1241"/>
      <c r="AZ70" s="1241"/>
      <c r="BA70" s="1241"/>
      <c r="BB70" s="1241"/>
      <c r="BL70" s="1241"/>
      <c r="BM70" s="1241"/>
      <c r="BN70" s="1241"/>
      <c r="BX70" s="1241"/>
      <c r="BY70" s="1241"/>
      <c r="BZ70" s="1241"/>
      <c r="CJ70" s="1241"/>
      <c r="CK70" s="1241"/>
      <c r="CL70" s="1241"/>
      <c r="CV70" s="1241"/>
      <c r="CW70" s="1241"/>
      <c r="CX70" s="1241"/>
    </row>
    <row r="71" spans="2:107" x14ac:dyDescent="0.15">
      <c r="B71" s="1223"/>
      <c r="G71" s="1268"/>
      <c r="I71" s="1269"/>
      <c r="J71" s="1266"/>
      <c r="K71" s="1266"/>
      <c r="L71" s="1267"/>
      <c r="M71" s="1266"/>
      <c r="N71" s="1267"/>
      <c r="AM71" s="1268"/>
      <c r="AN71" s="1217" t="s">
        <v>568</v>
      </c>
    </row>
    <row r="72" spans="2:107" x14ac:dyDescent="0.15">
      <c r="B72" s="1223"/>
      <c r="G72" s="1242"/>
      <c r="H72" s="1242"/>
      <c r="I72" s="1242"/>
      <c r="J72" s="1242"/>
      <c r="K72" s="1243"/>
      <c r="L72" s="1243"/>
      <c r="M72" s="1244"/>
      <c r="N72" s="1244"/>
      <c r="AN72" s="1245"/>
      <c r="AO72" s="1246"/>
      <c r="AP72" s="1246"/>
      <c r="AQ72" s="1246"/>
      <c r="AR72" s="1246"/>
      <c r="AS72" s="1246"/>
      <c r="AT72" s="1246"/>
      <c r="AU72" s="1246"/>
      <c r="AV72" s="1246"/>
      <c r="AW72" s="1246"/>
      <c r="AX72" s="1246"/>
      <c r="AY72" s="1246"/>
      <c r="AZ72" s="1246"/>
      <c r="BA72" s="1246"/>
      <c r="BB72" s="1246"/>
      <c r="BC72" s="1246"/>
      <c r="BD72" s="1246"/>
      <c r="BE72" s="1246"/>
      <c r="BF72" s="1246"/>
      <c r="BG72" s="1246"/>
      <c r="BH72" s="1246"/>
      <c r="BI72" s="1246"/>
      <c r="BJ72" s="1246"/>
      <c r="BK72" s="1246"/>
      <c r="BL72" s="1246"/>
      <c r="BM72" s="1246"/>
      <c r="BN72" s="1246"/>
      <c r="BO72" s="1247"/>
      <c r="BP72" s="1248" t="s">
        <v>526</v>
      </c>
      <c r="BQ72" s="1248"/>
      <c r="BR72" s="1248"/>
      <c r="BS72" s="1248"/>
      <c r="BT72" s="1248"/>
      <c r="BU72" s="1248"/>
      <c r="BV72" s="1248"/>
      <c r="BW72" s="1248"/>
      <c r="BX72" s="1248" t="s">
        <v>527</v>
      </c>
      <c r="BY72" s="1248"/>
      <c r="BZ72" s="1248"/>
      <c r="CA72" s="1248"/>
      <c r="CB72" s="1248"/>
      <c r="CC72" s="1248"/>
      <c r="CD72" s="1248"/>
      <c r="CE72" s="1248"/>
      <c r="CF72" s="1248" t="s">
        <v>528</v>
      </c>
      <c r="CG72" s="1248"/>
      <c r="CH72" s="1248"/>
      <c r="CI72" s="1248"/>
      <c r="CJ72" s="1248"/>
      <c r="CK72" s="1248"/>
      <c r="CL72" s="1248"/>
      <c r="CM72" s="1248"/>
      <c r="CN72" s="1248" t="s">
        <v>529</v>
      </c>
      <c r="CO72" s="1248"/>
      <c r="CP72" s="1248"/>
      <c r="CQ72" s="1248"/>
      <c r="CR72" s="1248"/>
      <c r="CS72" s="1248"/>
      <c r="CT72" s="1248"/>
      <c r="CU72" s="1248"/>
      <c r="CV72" s="1248" t="s">
        <v>530</v>
      </c>
      <c r="CW72" s="1248"/>
      <c r="CX72" s="1248"/>
      <c r="CY72" s="1248"/>
      <c r="CZ72" s="1248"/>
      <c r="DA72" s="1248"/>
      <c r="DB72" s="1248"/>
      <c r="DC72" s="1248"/>
    </row>
    <row r="73" spans="2:107" x14ac:dyDescent="0.15">
      <c r="B73" s="1223"/>
      <c r="G73" s="1249"/>
      <c r="H73" s="1249"/>
      <c r="I73" s="1249"/>
      <c r="J73" s="1249"/>
      <c r="K73" s="1270"/>
      <c r="L73" s="1270"/>
      <c r="M73" s="1270"/>
      <c r="N73" s="1270"/>
      <c r="AM73" s="1241"/>
      <c r="AN73" s="1252" t="s">
        <v>569</v>
      </c>
      <c r="AO73" s="1252"/>
      <c r="AP73" s="1252"/>
      <c r="AQ73" s="1252"/>
      <c r="AR73" s="1252"/>
      <c r="AS73" s="1252"/>
      <c r="AT73" s="1252"/>
      <c r="AU73" s="1252"/>
      <c r="AV73" s="1252"/>
      <c r="AW73" s="1252"/>
      <c r="AX73" s="1252"/>
      <c r="AY73" s="1252"/>
      <c r="AZ73" s="1252"/>
      <c r="BA73" s="1252"/>
      <c r="BB73" s="1252" t="s">
        <v>570</v>
      </c>
      <c r="BC73" s="1252"/>
      <c r="BD73" s="1252"/>
      <c r="BE73" s="1252"/>
      <c r="BF73" s="1252"/>
      <c r="BG73" s="1252"/>
      <c r="BH73" s="1252"/>
      <c r="BI73" s="1252"/>
      <c r="BJ73" s="1252"/>
      <c r="BK73" s="1252"/>
      <c r="BL73" s="1252"/>
      <c r="BM73" s="1252"/>
      <c r="BN73" s="1252"/>
      <c r="BO73" s="1252"/>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1223"/>
      <c r="G74" s="1249"/>
      <c r="H74" s="1249"/>
      <c r="I74" s="1249"/>
      <c r="J74" s="1249"/>
      <c r="K74" s="1270"/>
      <c r="L74" s="1270"/>
      <c r="M74" s="1270"/>
      <c r="N74" s="1270"/>
      <c r="AM74" s="1241"/>
      <c r="AN74" s="1252"/>
      <c r="AO74" s="1252"/>
      <c r="AP74" s="1252"/>
      <c r="AQ74" s="1252"/>
      <c r="AR74" s="1252"/>
      <c r="AS74" s="1252"/>
      <c r="AT74" s="1252"/>
      <c r="AU74" s="1252"/>
      <c r="AV74" s="1252"/>
      <c r="AW74" s="1252"/>
      <c r="AX74" s="1252"/>
      <c r="AY74" s="1252"/>
      <c r="AZ74" s="1252"/>
      <c r="BA74" s="1252"/>
      <c r="BB74" s="1252"/>
      <c r="BC74" s="1252"/>
      <c r="BD74" s="1252"/>
      <c r="BE74" s="1252"/>
      <c r="BF74" s="1252"/>
      <c r="BG74" s="1252"/>
      <c r="BH74" s="1252"/>
      <c r="BI74" s="1252"/>
      <c r="BJ74" s="1252"/>
      <c r="BK74" s="1252"/>
      <c r="BL74" s="1252"/>
      <c r="BM74" s="1252"/>
      <c r="BN74" s="1252"/>
      <c r="BO74" s="1252"/>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1223"/>
      <c r="G75" s="1249"/>
      <c r="H75" s="1249"/>
      <c r="I75" s="1242"/>
      <c r="J75" s="1242"/>
      <c r="K75" s="1251"/>
      <c r="L75" s="1251"/>
      <c r="M75" s="1251"/>
      <c r="N75" s="1251"/>
      <c r="AM75" s="1241"/>
      <c r="AN75" s="1252"/>
      <c r="AO75" s="1252"/>
      <c r="AP75" s="1252"/>
      <c r="AQ75" s="1252"/>
      <c r="AR75" s="1252"/>
      <c r="AS75" s="1252"/>
      <c r="AT75" s="1252"/>
      <c r="AU75" s="1252"/>
      <c r="AV75" s="1252"/>
      <c r="AW75" s="1252"/>
      <c r="AX75" s="1252"/>
      <c r="AY75" s="1252"/>
      <c r="AZ75" s="1252"/>
      <c r="BA75" s="1252"/>
      <c r="BB75" s="1252" t="s">
        <v>575</v>
      </c>
      <c r="BC75" s="1252"/>
      <c r="BD75" s="1252"/>
      <c r="BE75" s="1252"/>
      <c r="BF75" s="1252"/>
      <c r="BG75" s="1252"/>
      <c r="BH75" s="1252"/>
      <c r="BI75" s="1252"/>
      <c r="BJ75" s="1252"/>
      <c r="BK75" s="1252"/>
      <c r="BL75" s="1252"/>
      <c r="BM75" s="1252"/>
      <c r="BN75" s="1252"/>
      <c r="BO75" s="1252"/>
      <c r="BP75" s="1253">
        <v>3.1</v>
      </c>
      <c r="BQ75" s="1253"/>
      <c r="BR75" s="1253"/>
      <c r="BS75" s="1253"/>
      <c r="BT75" s="1253"/>
      <c r="BU75" s="1253"/>
      <c r="BV75" s="1253"/>
      <c r="BW75" s="1253"/>
      <c r="BX75" s="1253">
        <v>3.4</v>
      </c>
      <c r="BY75" s="1253"/>
      <c r="BZ75" s="1253"/>
      <c r="CA75" s="1253"/>
      <c r="CB75" s="1253"/>
      <c r="CC75" s="1253"/>
      <c r="CD75" s="1253"/>
      <c r="CE75" s="1253"/>
      <c r="CF75" s="1253">
        <v>5</v>
      </c>
      <c r="CG75" s="1253"/>
      <c r="CH75" s="1253"/>
      <c r="CI75" s="1253"/>
      <c r="CJ75" s="1253"/>
      <c r="CK75" s="1253"/>
      <c r="CL75" s="1253"/>
      <c r="CM75" s="1253"/>
      <c r="CN75" s="1253">
        <v>5.5</v>
      </c>
      <c r="CO75" s="1253"/>
      <c r="CP75" s="1253"/>
      <c r="CQ75" s="1253"/>
      <c r="CR75" s="1253"/>
      <c r="CS75" s="1253"/>
      <c r="CT75" s="1253"/>
      <c r="CU75" s="1253"/>
      <c r="CV75" s="1253">
        <v>5.9</v>
      </c>
      <c r="CW75" s="1253"/>
      <c r="CX75" s="1253"/>
      <c r="CY75" s="1253"/>
      <c r="CZ75" s="1253"/>
      <c r="DA75" s="1253"/>
      <c r="DB75" s="1253"/>
      <c r="DC75" s="1253"/>
    </row>
    <row r="76" spans="2:107" x14ac:dyDescent="0.15">
      <c r="B76" s="1223"/>
      <c r="G76" s="1249"/>
      <c r="H76" s="1249"/>
      <c r="I76" s="1242"/>
      <c r="J76" s="1242"/>
      <c r="K76" s="1251"/>
      <c r="L76" s="1251"/>
      <c r="M76" s="1251"/>
      <c r="N76" s="1251"/>
      <c r="AM76" s="1241"/>
      <c r="AN76" s="1252"/>
      <c r="AO76" s="1252"/>
      <c r="AP76" s="1252"/>
      <c r="AQ76" s="1252"/>
      <c r="AR76" s="1252"/>
      <c r="AS76" s="1252"/>
      <c r="AT76" s="1252"/>
      <c r="AU76" s="1252"/>
      <c r="AV76" s="1252"/>
      <c r="AW76" s="1252"/>
      <c r="AX76" s="1252"/>
      <c r="AY76" s="1252"/>
      <c r="AZ76" s="1252"/>
      <c r="BA76" s="1252"/>
      <c r="BB76" s="1252"/>
      <c r="BC76" s="1252"/>
      <c r="BD76" s="1252"/>
      <c r="BE76" s="1252"/>
      <c r="BF76" s="1252"/>
      <c r="BG76" s="1252"/>
      <c r="BH76" s="1252"/>
      <c r="BI76" s="1252"/>
      <c r="BJ76" s="1252"/>
      <c r="BK76" s="1252"/>
      <c r="BL76" s="1252"/>
      <c r="BM76" s="1252"/>
      <c r="BN76" s="1252"/>
      <c r="BO76" s="1252"/>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1223"/>
      <c r="G77" s="1242"/>
      <c r="H77" s="1242"/>
      <c r="I77" s="1242"/>
      <c r="J77" s="1242"/>
      <c r="K77" s="1270"/>
      <c r="L77" s="1270"/>
      <c r="M77" s="1270"/>
      <c r="N77" s="1270"/>
      <c r="AN77" s="1248" t="s">
        <v>572</v>
      </c>
      <c r="AO77" s="1248"/>
      <c r="AP77" s="1248"/>
      <c r="AQ77" s="1248"/>
      <c r="AR77" s="1248"/>
      <c r="AS77" s="1248"/>
      <c r="AT77" s="1248"/>
      <c r="AU77" s="1248"/>
      <c r="AV77" s="1248"/>
      <c r="AW77" s="1248"/>
      <c r="AX77" s="1248"/>
      <c r="AY77" s="1248"/>
      <c r="AZ77" s="1248"/>
      <c r="BA77" s="1248"/>
      <c r="BB77" s="1252" t="s">
        <v>570</v>
      </c>
      <c r="BC77" s="1252"/>
      <c r="BD77" s="1252"/>
      <c r="BE77" s="1252"/>
      <c r="BF77" s="1252"/>
      <c r="BG77" s="1252"/>
      <c r="BH77" s="1252"/>
      <c r="BI77" s="1252"/>
      <c r="BJ77" s="1252"/>
      <c r="BK77" s="1252"/>
      <c r="BL77" s="1252"/>
      <c r="BM77" s="1252"/>
      <c r="BN77" s="1252"/>
      <c r="BO77" s="1252"/>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1223"/>
      <c r="G78" s="1242"/>
      <c r="H78" s="1242"/>
      <c r="I78" s="1242"/>
      <c r="J78" s="1242"/>
      <c r="K78" s="1270"/>
      <c r="L78" s="1270"/>
      <c r="M78" s="1270"/>
      <c r="N78" s="1270"/>
      <c r="AN78" s="1248"/>
      <c r="AO78" s="1248"/>
      <c r="AP78" s="1248"/>
      <c r="AQ78" s="1248"/>
      <c r="AR78" s="1248"/>
      <c r="AS78" s="1248"/>
      <c r="AT78" s="1248"/>
      <c r="AU78" s="1248"/>
      <c r="AV78" s="1248"/>
      <c r="AW78" s="1248"/>
      <c r="AX78" s="1248"/>
      <c r="AY78" s="1248"/>
      <c r="AZ78" s="1248"/>
      <c r="BA78" s="1248"/>
      <c r="BB78" s="1252"/>
      <c r="BC78" s="1252"/>
      <c r="BD78" s="1252"/>
      <c r="BE78" s="1252"/>
      <c r="BF78" s="1252"/>
      <c r="BG78" s="1252"/>
      <c r="BH78" s="1252"/>
      <c r="BI78" s="1252"/>
      <c r="BJ78" s="1252"/>
      <c r="BK78" s="1252"/>
      <c r="BL78" s="1252"/>
      <c r="BM78" s="1252"/>
      <c r="BN78" s="1252"/>
      <c r="BO78" s="1252"/>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1223"/>
      <c r="G79" s="1242"/>
      <c r="H79" s="1242"/>
      <c r="I79" s="1255"/>
      <c r="J79" s="1255"/>
      <c r="K79" s="1271"/>
      <c r="L79" s="1271"/>
      <c r="M79" s="1271"/>
      <c r="N79" s="1271"/>
      <c r="AN79" s="1248"/>
      <c r="AO79" s="1248"/>
      <c r="AP79" s="1248"/>
      <c r="AQ79" s="1248"/>
      <c r="AR79" s="1248"/>
      <c r="AS79" s="1248"/>
      <c r="AT79" s="1248"/>
      <c r="AU79" s="1248"/>
      <c r="AV79" s="1248"/>
      <c r="AW79" s="1248"/>
      <c r="AX79" s="1248"/>
      <c r="AY79" s="1248"/>
      <c r="AZ79" s="1248"/>
      <c r="BA79" s="1248"/>
      <c r="BB79" s="1252" t="s">
        <v>575</v>
      </c>
      <c r="BC79" s="1252"/>
      <c r="BD79" s="1252"/>
      <c r="BE79" s="1252"/>
      <c r="BF79" s="1252"/>
      <c r="BG79" s="1252"/>
      <c r="BH79" s="1252"/>
      <c r="BI79" s="1252"/>
      <c r="BJ79" s="1252"/>
      <c r="BK79" s="1252"/>
      <c r="BL79" s="1252"/>
      <c r="BM79" s="1252"/>
      <c r="BN79" s="1252"/>
      <c r="BO79" s="1252"/>
      <c r="BP79" s="1253">
        <v>7.7</v>
      </c>
      <c r="BQ79" s="1253"/>
      <c r="BR79" s="1253"/>
      <c r="BS79" s="1253"/>
      <c r="BT79" s="1253"/>
      <c r="BU79" s="1253"/>
      <c r="BV79" s="1253"/>
      <c r="BW79" s="1253"/>
      <c r="BX79" s="1253">
        <v>8</v>
      </c>
      <c r="BY79" s="1253"/>
      <c r="BZ79" s="1253"/>
      <c r="CA79" s="1253"/>
      <c r="CB79" s="1253"/>
      <c r="CC79" s="1253"/>
      <c r="CD79" s="1253"/>
      <c r="CE79" s="1253"/>
      <c r="CF79" s="1253">
        <v>8</v>
      </c>
      <c r="CG79" s="1253"/>
      <c r="CH79" s="1253"/>
      <c r="CI79" s="1253"/>
      <c r="CJ79" s="1253"/>
      <c r="CK79" s="1253"/>
      <c r="CL79" s="1253"/>
      <c r="CM79" s="1253"/>
      <c r="CN79" s="1253">
        <v>8.3000000000000007</v>
      </c>
      <c r="CO79" s="1253"/>
      <c r="CP79" s="1253"/>
      <c r="CQ79" s="1253"/>
      <c r="CR79" s="1253"/>
      <c r="CS79" s="1253"/>
      <c r="CT79" s="1253"/>
      <c r="CU79" s="1253"/>
      <c r="CV79" s="1253">
        <v>8.4</v>
      </c>
      <c r="CW79" s="1253"/>
      <c r="CX79" s="1253"/>
      <c r="CY79" s="1253"/>
      <c r="CZ79" s="1253"/>
      <c r="DA79" s="1253"/>
      <c r="DB79" s="1253"/>
      <c r="DC79" s="1253"/>
    </row>
    <row r="80" spans="2:107" x14ac:dyDescent="0.15">
      <c r="B80" s="1223"/>
      <c r="G80" s="1242"/>
      <c r="H80" s="1242"/>
      <c r="I80" s="1255"/>
      <c r="J80" s="1255"/>
      <c r="K80" s="1271"/>
      <c r="L80" s="1271"/>
      <c r="M80" s="1271"/>
      <c r="N80" s="1271"/>
      <c r="AN80" s="1248"/>
      <c r="AO80" s="1248"/>
      <c r="AP80" s="1248"/>
      <c r="AQ80" s="1248"/>
      <c r="AR80" s="1248"/>
      <c r="AS80" s="1248"/>
      <c r="AT80" s="1248"/>
      <c r="AU80" s="1248"/>
      <c r="AV80" s="1248"/>
      <c r="AW80" s="1248"/>
      <c r="AX80" s="1248"/>
      <c r="AY80" s="1248"/>
      <c r="AZ80" s="1248"/>
      <c r="BA80" s="1248"/>
      <c r="BB80" s="1252"/>
      <c r="BC80" s="1252"/>
      <c r="BD80" s="1252"/>
      <c r="BE80" s="1252"/>
      <c r="BF80" s="1252"/>
      <c r="BG80" s="1252"/>
      <c r="BH80" s="1252"/>
      <c r="BI80" s="1252"/>
      <c r="BJ80" s="1252"/>
      <c r="BK80" s="1252"/>
      <c r="BL80" s="1252"/>
      <c r="BM80" s="1252"/>
      <c r="BN80" s="1252"/>
      <c r="BO80" s="1252"/>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1223"/>
    </row>
    <row r="82" spans="2:109" ht="17.25" x14ac:dyDescent="0.15">
      <c r="B82" s="1223"/>
      <c r="K82" s="1272"/>
      <c r="L82" s="1272"/>
      <c r="M82" s="1272"/>
      <c r="N82" s="1272"/>
      <c r="AQ82" s="1272"/>
      <c r="AR82" s="1272"/>
      <c r="AS82" s="1272"/>
      <c r="AT82" s="1272"/>
      <c r="BC82" s="1272"/>
      <c r="BD82" s="1272"/>
      <c r="BE82" s="1272"/>
      <c r="BF82" s="1272"/>
      <c r="BO82" s="1272"/>
      <c r="BP82" s="1272"/>
      <c r="BQ82" s="1272"/>
      <c r="BR82" s="1272"/>
      <c r="CA82" s="1272"/>
      <c r="CB82" s="1272"/>
      <c r="CC82" s="1272"/>
      <c r="CD82" s="1272"/>
      <c r="CM82" s="1272"/>
      <c r="CN82" s="1272"/>
      <c r="CO82" s="1272"/>
      <c r="CP82" s="1272"/>
      <c r="CY82" s="1272"/>
      <c r="CZ82" s="1272"/>
      <c r="DA82" s="1272"/>
      <c r="DB82" s="1272"/>
      <c r="DC82" s="1272"/>
    </row>
    <row r="83" spans="2:109" x14ac:dyDescent="0.15">
      <c r="B83" s="1225"/>
      <c r="C83" s="1226"/>
      <c r="D83" s="1226"/>
      <c r="E83" s="1226"/>
      <c r="F83" s="1226"/>
      <c r="G83" s="1226"/>
      <c r="H83" s="1226"/>
      <c r="I83" s="1226"/>
      <c r="J83" s="1226"/>
      <c r="K83" s="1226"/>
      <c r="L83" s="1226"/>
      <c r="M83" s="1226"/>
      <c r="N83" s="1226"/>
      <c r="O83" s="1226"/>
      <c r="P83" s="1226"/>
      <c r="Q83" s="1226"/>
      <c r="R83" s="1226"/>
      <c r="S83" s="1226"/>
      <c r="T83" s="1226"/>
      <c r="U83" s="1226"/>
      <c r="V83" s="1226"/>
      <c r="W83" s="1226"/>
      <c r="X83" s="1226"/>
      <c r="Y83" s="1226"/>
      <c r="Z83" s="1226"/>
      <c r="AA83" s="1226"/>
      <c r="AB83" s="1226"/>
      <c r="AC83" s="1226"/>
      <c r="AD83" s="1226"/>
      <c r="AE83" s="1226"/>
      <c r="AF83" s="1226"/>
      <c r="AG83" s="1226"/>
      <c r="AH83" s="1226"/>
      <c r="AI83" s="1226"/>
      <c r="AJ83" s="1226"/>
      <c r="AK83" s="1226"/>
      <c r="AL83" s="1226"/>
      <c r="AM83" s="1226"/>
      <c r="AN83" s="1226"/>
      <c r="AO83" s="1226"/>
      <c r="AP83" s="1226"/>
      <c r="AQ83" s="1226"/>
      <c r="AR83" s="1226"/>
      <c r="AS83" s="1226"/>
      <c r="AT83" s="1226"/>
      <c r="AU83" s="1226"/>
      <c r="AV83" s="1226"/>
      <c r="AW83" s="1226"/>
      <c r="AX83" s="1226"/>
      <c r="AY83" s="1226"/>
      <c r="AZ83" s="1226"/>
      <c r="BA83" s="1226"/>
      <c r="BB83" s="1226"/>
      <c r="BC83" s="1226"/>
      <c r="BD83" s="1226"/>
      <c r="BE83" s="1226"/>
      <c r="BF83" s="1226"/>
      <c r="BG83" s="1226"/>
      <c r="BH83" s="1226"/>
      <c r="BI83" s="1226"/>
      <c r="BJ83" s="1226"/>
      <c r="BK83" s="1226"/>
      <c r="BL83" s="1226"/>
      <c r="BM83" s="1226"/>
      <c r="BN83" s="1226"/>
      <c r="BO83" s="1226"/>
      <c r="BP83" s="1226"/>
      <c r="BQ83" s="1226"/>
      <c r="BR83" s="1226"/>
      <c r="BS83" s="1226"/>
      <c r="BT83" s="1226"/>
      <c r="BU83" s="1226"/>
      <c r="BV83" s="1226"/>
      <c r="BW83" s="1226"/>
      <c r="BX83" s="1226"/>
      <c r="BY83" s="1226"/>
      <c r="BZ83" s="1226"/>
      <c r="CA83" s="1226"/>
      <c r="CB83" s="1226"/>
      <c r="CC83" s="1226"/>
      <c r="CD83" s="1226"/>
      <c r="CE83" s="1226"/>
      <c r="CF83" s="1226"/>
      <c r="CG83" s="1226"/>
      <c r="CH83" s="1226"/>
      <c r="CI83" s="1226"/>
      <c r="CJ83" s="1226"/>
      <c r="CK83" s="1226"/>
      <c r="CL83" s="1226"/>
      <c r="CM83" s="1226"/>
      <c r="CN83" s="1226"/>
      <c r="CO83" s="1226"/>
      <c r="CP83" s="1226"/>
      <c r="CQ83" s="1226"/>
      <c r="CR83" s="1226"/>
      <c r="CS83" s="1226"/>
      <c r="CT83" s="1226"/>
      <c r="CU83" s="1226"/>
      <c r="CV83" s="1226"/>
      <c r="CW83" s="1226"/>
      <c r="CX83" s="1226"/>
      <c r="CY83" s="1226"/>
      <c r="CZ83" s="1226"/>
      <c r="DA83" s="1226"/>
      <c r="DB83" s="1226"/>
      <c r="DC83" s="1226"/>
      <c r="DD83" s="1227"/>
    </row>
    <row r="84" spans="2:109" x14ac:dyDescent="0.15">
      <c r="DD84" s="1217"/>
      <c r="DE84" s="1217"/>
    </row>
    <row r="85" spans="2:109" x14ac:dyDescent="0.15">
      <c r="DD85" s="1217"/>
      <c r="DE85" s="1217"/>
    </row>
  </sheetData>
  <sheetProtection algorithmName="SHA-512" hashValue="zzSeh9JSIaN56UxrlHDWYzeRW5sTwc12cYjBYu7Tf6ASxrXdIbrHlyWfM9Vqc4dDILIwzfkaWXEm34TkkxIg7A==" saltValue="r3zHR3oWjAkvsYCZqD+9j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9" customWidth="1"/>
    <col min="35" max="122" width="2.5" style="258" customWidth="1"/>
    <col min="123" max="16384" width="2.5" style="258" hidden="1"/>
  </cols>
  <sheetData>
    <row r="1" spans="1:34"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1:34" x14ac:dyDescent="0.15">
      <c r="S2" s="258"/>
      <c r="AH2" s="258"/>
    </row>
    <row r="3" spans="1:34" x14ac:dyDescent="0.15">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1:34" x14ac:dyDescent="0.15"/>
    <row r="5" spans="1:34" x14ac:dyDescent="0.15"/>
    <row r="6" spans="1:34" x14ac:dyDescent="0.15"/>
    <row r="7" spans="1:34" x14ac:dyDescent="0.15"/>
    <row r="8" spans="1:34" x14ac:dyDescent="0.15"/>
    <row r="9" spans="1:34" x14ac:dyDescent="0.15">
      <c r="AH9" s="25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8"/>
    </row>
    <row r="18" spans="12:34" x14ac:dyDescent="0.15"/>
    <row r="19" spans="12:34" x14ac:dyDescent="0.15"/>
    <row r="20" spans="12:34" x14ac:dyDescent="0.15">
      <c r="AH20" s="258"/>
    </row>
    <row r="21" spans="12:34" x14ac:dyDescent="0.15">
      <c r="AH21" s="258"/>
    </row>
    <row r="22" spans="12:34" x14ac:dyDescent="0.15"/>
    <row r="23" spans="12:34" x14ac:dyDescent="0.15"/>
    <row r="24" spans="12:34" x14ac:dyDescent="0.15">
      <c r="Q24" s="258"/>
    </row>
    <row r="25" spans="12:34" x14ac:dyDescent="0.15"/>
    <row r="26" spans="12:34" x14ac:dyDescent="0.15"/>
    <row r="27" spans="12:34" x14ac:dyDescent="0.15"/>
    <row r="28" spans="12:34" x14ac:dyDescent="0.15">
      <c r="O28" s="258"/>
      <c r="T28" s="258"/>
      <c r="AH28" s="258"/>
    </row>
    <row r="29" spans="12:34" x14ac:dyDescent="0.15"/>
    <row r="30" spans="12:34" x14ac:dyDescent="0.15"/>
    <row r="31" spans="12:34" x14ac:dyDescent="0.15">
      <c r="Q31" s="258"/>
    </row>
    <row r="32" spans="12:34" x14ac:dyDescent="0.15">
      <c r="L32" s="258"/>
    </row>
    <row r="33" spans="2:34" x14ac:dyDescent="0.15">
      <c r="C33" s="258"/>
      <c r="E33" s="258"/>
      <c r="G33" s="258"/>
      <c r="I33" s="258"/>
      <c r="X33" s="258"/>
    </row>
    <row r="34" spans="2:34" x14ac:dyDescent="0.15">
      <c r="B34" s="258"/>
      <c r="P34" s="258"/>
      <c r="R34" s="258"/>
      <c r="T34" s="258"/>
    </row>
    <row r="35" spans="2:34" x14ac:dyDescent="0.15">
      <c r="D35" s="258"/>
      <c r="W35" s="258"/>
      <c r="AC35" s="258"/>
      <c r="AD35" s="258"/>
      <c r="AE35" s="258"/>
      <c r="AF35" s="258"/>
      <c r="AG35" s="258"/>
      <c r="AH35" s="258"/>
    </row>
    <row r="36" spans="2:34" x14ac:dyDescent="0.15">
      <c r="H36" s="258"/>
      <c r="J36" s="258"/>
      <c r="K36" s="258"/>
      <c r="M36" s="258"/>
      <c r="Y36" s="258"/>
      <c r="Z36" s="258"/>
      <c r="AA36" s="258"/>
      <c r="AB36" s="258"/>
      <c r="AC36" s="258"/>
      <c r="AD36" s="258"/>
      <c r="AE36" s="258"/>
      <c r="AF36" s="258"/>
      <c r="AG36" s="258"/>
      <c r="AH36" s="258"/>
    </row>
    <row r="37" spans="2:34" x14ac:dyDescent="0.15">
      <c r="AH37" s="258"/>
    </row>
    <row r="38" spans="2:34" x14ac:dyDescent="0.15">
      <c r="AG38" s="258"/>
      <c r="AH38" s="258"/>
    </row>
    <row r="39" spans="2:34" x14ac:dyDescent="0.15"/>
    <row r="40" spans="2:34" x14ac:dyDescent="0.15">
      <c r="X40" s="258"/>
    </row>
    <row r="41" spans="2:34" x14ac:dyDescent="0.15">
      <c r="R41" s="258"/>
    </row>
    <row r="42" spans="2:34" x14ac:dyDescent="0.15">
      <c r="W42" s="258"/>
    </row>
    <row r="43" spans="2:34" x14ac:dyDescent="0.15">
      <c r="Y43" s="258"/>
      <c r="Z43" s="258"/>
      <c r="AA43" s="258"/>
      <c r="AB43" s="258"/>
      <c r="AC43" s="258"/>
      <c r="AD43" s="258"/>
      <c r="AE43" s="258"/>
      <c r="AF43" s="258"/>
      <c r="AG43" s="258"/>
      <c r="AH43" s="258"/>
    </row>
    <row r="44" spans="2:34" x14ac:dyDescent="0.15">
      <c r="AH44" s="258"/>
    </row>
    <row r="45" spans="2:34" x14ac:dyDescent="0.15">
      <c r="X45" s="258"/>
    </row>
    <row r="46" spans="2:34" x14ac:dyDescent="0.15"/>
    <row r="47" spans="2:34" x14ac:dyDescent="0.15"/>
    <row r="48" spans="2:34" x14ac:dyDescent="0.15">
      <c r="W48" s="258"/>
      <c r="Y48" s="258"/>
      <c r="Z48" s="258"/>
      <c r="AA48" s="258"/>
      <c r="AB48" s="258"/>
      <c r="AC48" s="258"/>
      <c r="AD48" s="258"/>
      <c r="AE48" s="258"/>
      <c r="AF48" s="258"/>
      <c r="AG48" s="258"/>
      <c r="AH48" s="258"/>
    </row>
    <row r="49" spans="28:34" x14ac:dyDescent="0.15"/>
    <row r="50" spans="28:34" x14ac:dyDescent="0.15">
      <c r="AE50" s="258"/>
      <c r="AF50" s="258"/>
      <c r="AG50" s="258"/>
      <c r="AH50" s="258"/>
    </row>
    <row r="51" spans="28:34" x14ac:dyDescent="0.15">
      <c r="AC51" s="258"/>
      <c r="AD51" s="258"/>
      <c r="AE51" s="258"/>
      <c r="AF51" s="258"/>
      <c r="AG51" s="258"/>
      <c r="AH51" s="258"/>
    </row>
    <row r="52" spans="28:34" x14ac:dyDescent="0.15"/>
    <row r="53" spans="28:34" x14ac:dyDescent="0.15">
      <c r="AF53" s="258"/>
      <c r="AG53" s="258"/>
      <c r="AH53" s="258"/>
    </row>
    <row r="54" spans="28:34" x14ac:dyDescent="0.15">
      <c r="AH54" s="258"/>
    </row>
    <row r="55" spans="28:34" x14ac:dyDescent="0.15"/>
    <row r="56" spans="28:34" x14ac:dyDescent="0.15">
      <c r="AB56" s="258"/>
      <c r="AC56" s="258"/>
      <c r="AD56" s="258"/>
      <c r="AE56" s="258"/>
      <c r="AF56" s="258"/>
      <c r="AG56" s="258"/>
      <c r="AH56" s="258"/>
    </row>
    <row r="57" spans="28:34" x14ac:dyDescent="0.15">
      <c r="AH57" s="258"/>
    </row>
    <row r="58" spans="28:34" x14ac:dyDescent="0.15">
      <c r="AH58" s="258"/>
    </row>
    <row r="59" spans="28:34" x14ac:dyDescent="0.15"/>
    <row r="60" spans="28:34" x14ac:dyDescent="0.15"/>
    <row r="61" spans="28:34" x14ac:dyDescent="0.15"/>
    <row r="62" spans="28:34" x14ac:dyDescent="0.15"/>
    <row r="63" spans="28:34" x14ac:dyDescent="0.15">
      <c r="AH63" s="258"/>
    </row>
    <row r="64" spans="28:34" x14ac:dyDescent="0.15">
      <c r="AG64" s="258"/>
      <c r="AH64" s="258"/>
    </row>
    <row r="65" spans="28:34" x14ac:dyDescent="0.15"/>
    <row r="66" spans="28:34" x14ac:dyDescent="0.15"/>
    <row r="67" spans="28:34" x14ac:dyDescent="0.15"/>
    <row r="68" spans="28:34" x14ac:dyDescent="0.15">
      <c r="AB68" s="258"/>
      <c r="AC68" s="258"/>
      <c r="AD68" s="258"/>
      <c r="AE68" s="258"/>
      <c r="AF68" s="258"/>
      <c r="AG68" s="258"/>
      <c r="AH68" s="258"/>
    </row>
    <row r="69" spans="28:34" x14ac:dyDescent="0.15">
      <c r="AF69" s="258"/>
      <c r="AG69" s="258"/>
      <c r="AH69" s="258"/>
    </row>
    <row r="70" spans="28:34" x14ac:dyDescent="0.15"/>
    <row r="71" spans="28:34" x14ac:dyDescent="0.15"/>
    <row r="72" spans="28:34" x14ac:dyDescent="0.15"/>
    <row r="73" spans="28:34" x14ac:dyDescent="0.15"/>
    <row r="74" spans="28:34" x14ac:dyDescent="0.15"/>
    <row r="75" spans="28:34" x14ac:dyDescent="0.15">
      <c r="AH75" s="258"/>
    </row>
    <row r="76" spans="28:34" x14ac:dyDescent="0.15">
      <c r="AF76" s="258"/>
      <c r="AG76" s="258"/>
      <c r="AH76" s="258"/>
    </row>
    <row r="77" spans="28:34" x14ac:dyDescent="0.15">
      <c r="AG77" s="258"/>
      <c r="AH77" s="258"/>
    </row>
    <row r="78" spans="28:34" x14ac:dyDescent="0.15"/>
    <row r="79" spans="28:34" x14ac:dyDescent="0.15"/>
    <row r="80" spans="28:34" x14ac:dyDescent="0.15"/>
    <row r="81" spans="25:34" x14ac:dyDescent="0.15"/>
    <row r="82" spans="25:34" x14ac:dyDescent="0.15">
      <c r="Y82" s="258"/>
    </row>
    <row r="83" spans="25:34" x14ac:dyDescent="0.15">
      <c r="Y83" s="258"/>
      <c r="Z83" s="258"/>
      <c r="AA83" s="258"/>
      <c r="AB83" s="258"/>
      <c r="AC83" s="258"/>
      <c r="AD83" s="258"/>
      <c r="AE83" s="258"/>
      <c r="AF83" s="258"/>
      <c r="AG83" s="258"/>
      <c r="AH83" s="258"/>
    </row>
    <row r="84" spans="25:34" x14ac:dyDescent="0.15"/>
    <row r="85" spans="25:34" x14ac:dyDescent="0.15"/>
    <row r="86" spans="25:34" x14ac:dyDescent="0.15"/>
    <row r="87" spans="25:34" x14ac:dyDescent="0.15"/>
    <row r="88" spans="25:34" x14ac:dyDescent="0.15">
      <c r="AH88" s="25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8"/>
      <c r="AG94" s="258"/>
      <c r="AH94" s="258"/>
    </row>
    <row r="95" spans="25:34" ht="13.5" customHeight="1" x14ac:dyDescent="0.15">
      <c r="AH95" s="25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8"/>
    </row>
    <row r="102" spans="33:34" ht="13.5" customHeight="1" x14ac:dyDescent="0.15"/>
    <row r="103" spans="33:34" ht="13.5" customHeight="1" x14ac:dyDescent="0.15"/>
    <row r="104" spans="33:34" ht="13.5" customHeight="1" x14ac:dyDescent="0.15">
      <c r="AG104" s="258"/>
      <c r="AH104" s="25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8"/>
    </row>
    <row r="117" spans="34:122" ht="13.5" customHeight="1" x14ac:dyDescent="0.15"/>
    <row r="118" spans="34:122" ht="13.5" customHeight="1" x14ac:dyDescent="0.15"/>
    <row r="119" spans="34:122" ht="13.5" customHeight="1" x14ac:dyDescent="0.15"/>
    <row r="120" spans="34:122" ht="13.5" customHeight="1" x14ac:dyDescent="0.15">
      <c r="AH120" s="258"/>
    </row>
    <row r="121" spans="34:122" ht="13.5" customHeight="1" x14ac:dyDescent="0.15">
      <c r="AH121" s="258"/>
    </row>
    <row r="122" spans="34:122" ht="13.5" customHeight="1" x14ac:dyDescent="0.15"/>
    <row r="123" spans="34:122" ht="13.5" customHeight="1" x14ac:dyDescent="0.15"/>
    <row r="124" spans="34:122" ht="13.5" customHeight="1" x14ac:dyDescent="0.15"/>
    <row r="125" spans="34:122" ht="13.5" customHeight="1" x14ac:dyDescent="0.15">
      <c r="DR125" s="258" t="s">
        <v>476</v>
      </c>
    </row>
  </sheetData>
  <sheetProtection algorithmName="SHA-512" hashValue="egggr4/Saty6GgZR8AbRy2xXR2QwUu62cWMKqeZwT2G9E6ETm0xGEhxtS/4IRqsxHjnPcujY+yXpNt67CdZoKQ==" saltValue="YNefxoyISwTs9Fiv4v/V7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9" customWidth="1"/>
    <col min="35" max="122" width="2.5" style="258" customWidth="1"/>
    <col min="123" max="16384" width="2.5" style="258" hidden="1"/>
  </cols>
  <sheetData>
    <row r="1" spans="2:34" ht="13.5" customHeight="1"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2:34" x14ac:dyDescent="0.15">
      <c r="S2" s="258"/>
      <c r="AH2" s="258"/>
    </row>
    <row r="3" spans="2:34" x14ac:dyDescent="0.15">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2:34" x14ac:dyDescent="0.15"/>
    <row r="5" spans="2:34" x14ac:dyDescent="0.15"/>
    <row r="6" spans="2:34" x14ac:dyDescent="0.15"/>
    <row r="7" spans="2:34" x14ac:dyDescent="0.15"/>
    <row r="8" spans="2:34" x14ac:dyDescent="0.15"/>
    <row r="9" spans="2:34" x14ac:dyDescent="0.15">
      <c r="AH9" s="25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8"/>
    </row>
    <row r="18" spans="12:34" x14ac:dyDescent="0.15"/>
    <row r="19" spans="12:34" x14ac:dyDescent="0.15"/>
    <row r="20" spans="12:34" x14ac:dyDescent="0.15">
      <c r="AH20" s="258"/>
    </row>
    <row r="21" spans="12:34" x14ac:dyDescent="0.15">
      <c r="AH21" s="258"/>
    </row>
    <row r="22" spans="12:34" x14ac:dyDescent="0.15"/>
    <row r="23" spans="12:34" x14ac:dyDescent="0.15"/>
    <row r="24" spans="12:34" x14ac:dyDescent="0.15">
      <c r="Q24" s="258"/>
    </row>
    <row r="25" spans="12:34" x14ac:dyDescent="0.15"/>
    <row r="26" spans="12:34" x14ac:dyDescent="0.15"/>
    <row r="27" spans="12:34" x14ac:dyDescent="0.15"/>
    <row r="28" spans="12:34" x14ac:dyDescent="0.15">
      <c r="O28" s="258"/>
      <c r="T28" s="258"/>
      <c r="AH28" s="258"/>
    </row>
    <row r="29" spans="12:34" x14ac:dyDescent="0.15"/>
    <row r="30" spans="12:34" x14ac:dyDescent="0.15"/>
    <row r="31" spans="12:34" x14ac:dyDescent="0.15">
      <c r="Q31" s="258"/>
    </row>
    <row r="32" spans="12:34" x14ac:dyDescent="0.15">
      <c r="L32" s="258"/>
    </row>
    <row r="33" spans="2:34" x14ac:dyDescent="0.15">
      <c r="C33" s="258"/>
      <c r="E33" s="258"/>
      <c r="G33" s="258"/>
      <c r="I33" s="258"/>
      <c r="X33" s="258"/>
    </row>
    <row r="34" spans="2:34" x14ac:dyDescent="0.15">
      <c r="B34" s="258"/>
      <c r="P34" s="258"/>
      <c r="R34" s="258"/>
      <c r="T34" s="258"/>
    </row>
    <row r="35" spans="2:34" x14ac:dyDescent="0.15">
      <c r="D35" s="258"/>
      <c r="W35" s="258"/>
      <c r="AC35" s="258"/>
      <c r="AD35" s="258"/>
      <c r="AE35" s="258"/>
      <c r="AF35" s="258"/>
      <c r="AG35" s="258"/>
      <c r="AH35" s="258"/>
    </row>
    <row r="36" spans="2:34" x14ac:dyDescent="0.15">
      <c r="H36" s="258"/>
      <c r="J36" s="258"/>
      <c r="K36" s="258"/>
      <c r="M36" s="258"/>
      <c r="Y36" s="258"/>
      <c r="Z36" s="258"/>
      <c r="AA36" s="258"/>
      <c r="AB36" s="258"/>
      <c r="AC36" s="258"/>
      <c r="AD36" s="258"/>
      <c r="AE36" s="258"/>
      <c r="AF36" s="258"/>
      <c r="AG36" s="258"/>
      <c r="AH36" s="258"/>
    </row>
    <row r="37" spans="2:34" x14ac:dyDescent="0.15">
      <c r="AH37" s="258"/>
    </row>
    <row r="38" spans="2:34" x14ac:dyDescent="0.15">
      <c r="AG38" s="258"/>
      <c r="AH38" s="258"/>
    </row>
    <row r="39" spans="2:34" x14ac:dyDescent="0.15"/>
    <row r="40" spans="2:34" x14ac:dyDescent="0.15">
      <c r="X40" s="258"/>
    </row>
    <row r="41" spans="2:34" x14ac:dyDescent="0.15">
      <c r="R41" s="258"/>
    </row>
    <row r="42" spans="2:34" x14ac:dyDescent="0.15">
      <c r="W42" s="258"/>
    </row>
    <row r="43" spans="2:34" x14ac:dyDescent="0.15">
      <c r="Y43" s="258"/>
      <c r="Z43" s="258"/>
      <c r="AA43" s="258"/>
      <c r="AB43" s="258"/>
      <c r="AC43" s="258"/>
      <c r="AD43" s="258"/>
      <c r="AE43" s="258"/>
      <c r="AF43" s="258"/>
      <c r="AG43" s="258"/>
      <c r="AH43" s="258"/>
    </row>
    <row r="44" spans="2:34" x14ac:dyDescent="0.15">
      <c r="AH44" s="258"/>
    </row>
    <row r="45" spans="2:34" x14ac:dyDescent="0.15">
      <c r="X45" s="258"/>
    </row>
    <row r="46" spans="2:34" x14ac:dyDescent="0.15"/>
    <row r="47" spans="2:34" x14ac:dyDescent="0.15"/>
    <row r="48" spans="2:34" x14ac:dyDescent="0.15">
      <c r="W48" s="258"/>
      <c r="Y48" s="258"/>
      <c r="Z48" s="258"/>
      <c r="AA48" s="258"/>
      <c r="AB48" s="258"/>
      <c r="AC48" s="258"/>
      <c r="AD48" s="258"/>
      <c r="AE48" s="258"/>
      <c r="AF48" s="258"/>
      <c r="AG48" s="258"/>
      <c r="AH48" s="258"/>
    </row>
    <row r="49" spans="28:34" x14ac:dyDescent="0.15"/>
    <row r="50" spans="28:34" x14ac:dyDescent="0.15">
      <c r="AE50" s="258"/>
      <c r="AF50" s="258"/>
      <c r="AG50" s="258"/>
      <c r="AH50" s="258"/>
    </row>
    <row r="51" spans="28:34" x14ac:dyDescent="0.15">
      <c r="AC51" s="258"/>
      <c r="AD51" s="258"/>
      <c r="AE51" s="258"/>
      <c r="AF51" s="258"/>
      <c r="AG51" s="258"/>
      <c r="AH51" s="258"/>
    </row>
    <row r="52" spans="28:34" x14ac:dyDescent="0.15"/>
    <row r="53" spans="28:34" x14ac:dyDescent="0.15">
      <c r="AF53" s="258"/>
      <c r="AG53" s="258"/>
      <c r="AH53" s="258"/>
    </row>
    <row r="54" spans="28:34" x14ac:dyDescent="0.15">
      <c r="AH54" s="258"/>
    </row>
    <row r="55" spans="28:34" x14ac:dyDescent="0.15"/>
    <row r="56" spans="28:34" x14ac:dyDescent="0.15">
      <c r="AB56" s="258"/>
      <c r="AC56" s="258"/>
      <c r="AD56" s="258"/>
      <c r="AE56" s="258"/>
      <c r="AF56" s="258"/>
      <c r="AG56" s="258"/>
      <c r="AH56" s="258"/>
    </row>
    <row r="57" spans="28:34" x14ac:dyDescent="0.15">
      <c r="AH57" s="258"/>
    </row>
    <row r="58" spans="28:34" x14ac:dyDescent="0.15">
      <c r="AH58" s="258"/>
    </row>
    <row r="59" spans="28:34" x14ac:dyDescent="0.15">
      <c r="AG59" s="258"/>
      <c r="AH59" s="258"/>
    </row>
    <row r="60" spans="28:34" x14ac:dyDescent="0.15"/>
    <row r="61" spans="28:34" x14ac:dyDescent="0.15"/>
    <row r="62" spans="28:34" x14ac:dyDescent="0.15"/>
    <row r="63" spans="28:34" x14ac:dyDescent="0.15">
      <c r="AH63" s="258"/>
    </row>
    <row r="64" spans="28:34" x14ac:dyDescent="0.15">
      <c r="AG64" s="258"/>
      <c r="AH64" s="258"/>
    </row>
    <row r="65" spans="28:34" x14ac:dyDescent="0.15"/>
    <row r="66" spans="28:34" x14ac:dyDescent="0.15"/>
    <row r="67" spans="28:34" x14ac:dyDescent="0.15"/>
    <row r="68" spans="28:34" x14ac:dyDescent="0.15">
      <c r="AB68" s="258"/>
      <c r="AC68" s="258"/>
      <c r="AD68" s="258"/>
      <c r="AE68" s="258"/>
      <c r="AF68" s="258"/>
      <c r="AG68" s="258"/>
      <c r="AH68" s="258"/>
    </row>
    <row r="69" spans="28:34" x14ac:dyDescent="0.15">
      <c r="AF69" s="258"/>
      <c r="AG69" s="258"/>
      <c r="AH69" s="258"/>
    </row>
    <row r="70" spans="28:34" x14ac:dyDescent="0.15"/>
    <row r="71" spans="28:34" x14ac:dyDescent="0.15"/>
    <row r="72" spans="28:34" x14ac:dyDescent="0.15"/>
    <row r="73" spans="28:34" x14ac:dyDescent="0.15"/>
    <row r="74" spans="28:34" x14ac:dyDescent="0.15"/>
    <row r="75" spans="28:34" x14ac:dyDescent="0.15">
      <c r="AH75" s="258"/>
    </row>
    <row r="76" spans="28:34" x14ac:dyDescent="0.15">
      <c r="AF76" s="258"/>
      <c r="AG76" s="258"/>
      <c r="AH76" s="258"/>
    </row>
    <row r="77" spans="28:34" x14ac:dyDescent="0.15">
      <c r="AG77" s="258"/>
      <c r="AH77" s="258"/>
    </row>
    <row r="78" spans="28:34" x14ac:dyDescent="0.15"/>
    <row r="79" spans="28:34" x14ac:dyDescent="0.15"/>
    <row r="80" spans="28:34" x14ac:dyDescent="0.15"/>
    <row r="81" spans="25:34" x14ac:dyDescent="0.15"/>
    <row r="82" spans="25:34" x14ac:dyDescent="0.15">
      <c r="Y82" s="258"/>
    </row>
    <row r="83" spans="25:34" x14ac:dyDescent="0.15">
      <c r="Y83" s="258"/>
      <c r="Z83" s="258"/>
      <c r="AA83" s="258"/>
      <c r="AB83" s="258"/>
      <c r="AC83" s="258"/>
      <c r="AD83" s="258"/>
      <c r="AE83" s="258"/>
      <c r="AF83" s="258"/>
      <c r="AG83" s="258"/>
      <c r="AH83" s="258"/>
    </row>
    <row r="84" spans="25:34" x14ac:dyDescent="0.15"/>
    <row r="85" spans="25:34" x14ac:dyDescent="0.15"/>
    <row r="86" spans="25:34" x14ac:dyDescent="0.15"/>
    <row r="87" spans="25:34" x14ac:dyDescent="0.15"/>
    <row r="88" spans="25:34" x14ac:dyDescent="0.15">
      <c r="AH88" s="25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8"/>
      <c r="AG94" s="258"/>
      <c r="AH94" s="258"/>
    </row>
    <row r="95" spans="25:34" ht="13.5" customHeight="1" x14ac:dyDescent="0.15">
      <c r="AH95" s="25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8"/>
    </row>
    <row r="102" spans="33:34" ht="13.5" customHeight="1" x14ac:dyDescent="0.15"/>
    <row r="103" spans="33:34" ht="13.5" customHeight="1" x14ac:dyDescent="0.15"/>
    <row r="104" spans="33:34" ht="13.5" customHeight="1" x14ac:dyDescent="0.15">
      <c r="AG104" s="258"/>
      <c r="AH104" s="25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8"/>
    </row>
    <row r="117" spans="34:122" ht="13.5" customHeight="1" x14ac:dyDescent="0.15"/>
    <row r="118" spans="34:122" ht="13.5" customHeight="1" x14ac:dyDescent="0.15"/>
    <row r="119" spans="34:122" ht="13.5" customHeight="1" x14ac:dyDescent="0.15"/>
    <row r="120" spans="34:122" ht="13.5" customHeight="1" x14ac:dyDescent="0.15">
      <c r="AH120" s="258"/>
    </row>
    <row r="121" spans="34:122" ht="13.5" customHeight="1" x14ac:dyDescent="0.15">
      <c r="AH121" s="258"/>
    </row>
    <row r="122" spans="34:122" ht="13.5" customHeight="1" x14ac:dyDescent="0.15"/>
    <row r="123" spans="34:122" ht="13.5" customHeight="1" x14ac:dyDescent="0.15"/>
    <row r="124" spans="34:122" ht="13.5" customHeight="1" x14ac:dyDescent="0.15"/>
    <row r="125" spans="34:122" ht="13.5" customHeight="1" x14ac:dyDescent="0.15">
      <c r="DR125" s="258" t="s">
        <v>476</v>
      </c>
    </row>
  </sheetData>
  <sheetProtection algorithmName="SHA-512" hashValue="OIloGq5DAEOBJWbuInZVabNXYPTJwm4BrzCXTa/Ek4hUz+yE9B/oVwzJmspd9aVZWJqcZBQfI5ykP2ORwnpYMg==" saltValue="6j8N683UCFIp17D6yifHc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3" customWidth="1"/>
    <col min="2" max="8" width="13.375" style="143" customWidth="1"/>
    <col min="9" max="16384" width="11.125" style="143"/>
  </cols>
  <sheetData>
    <row r="1" spans="1:8" x14ac:dyDescent="0.15">
      <c r="A1" s="137"/>
      <c r="B1" s="138"/>
      <c r="C1" s="139"/>
      <c r="D1" s="140"/>
      <c r="E1" s="141"/>
      <c r="F1" s="141"/>
      <c r="G1" s="141"/>
      <c r="H1" s="142"/>
    </row>
    <row r="2" spans="1:8" x14ac:dyDescent="0.15">
      <c r="A2" s="144"/>
      <c r="B2" s="145"/>
      <c r="C2" s="146"/>
      <c r="D2" s="147" t="s">
        <v>50</v>
      </c>
      <c r="E2" s="148"/>
      <c r="F2" s="149" t="s">
        <v>525</v>
      </c>
      <c r="G2" s="150"/>
      <c r="H2" s="151"/>
    </row>
    <row r="3" spans="1:8" x14ac:dyDescent="0.15">
      <c r="A3" s="147" t="s">
        <v>518</v>
      </c>
      <c r="B3" s="152"/>
      <c r="C3" s="153"/>
      <c r="D3" s="154">
        <v>2403958</v>
      </c>
      <c r="E3" s="155"/>
      <c r="F3" s="156">
        <v>126262</v>
      </c>
      <c r="G3" s="157"/>
      <c r="H3" s="158"/>
    </row>
    <row r="4" spans="1:8" x14ac:dyDescent="0.15">
      <c r="A4" s="159"/>
      <c r="B4" s="160"/>
      <c r="C4" s="161"/>
      <c r="D4" s="162">
        <v>371150</v>
      </c>
      <c r="E4" s="163"/>
      <c r="F4" s="164">
        <v>56769</v>
      </c>
      <c r="G4" s="165"/>
      <c r="H4" s="166"/>
    </row>
    <row r="5" spans="1:8" x14ac:dyDescent="0.15">
      <c r="A5" s="147" t="s">
        <v>520</v>
      </c>
      <c r="B5" s="152"/>
      <c r="C5" s="153"/>
      <c r="D5" s="154">
        <v>3088315</v>
      </c>
      <c r="E5" s="155"/>
      <c r="F5" s="156">
        <v>126525</v>
      </c>
      <c r="G5" s="157"/>
      <c r="H5" s="158"/>
    </row>
    <row r="6" spans="1:8" x14ac:dyDescent="0.15">
      <c r="A6" s="159"/>
      <c r="B6" s="160"/>
      <c r="C6" s="161"/>
      <c r="D6" s="162">
        <v>341704</v>
      </c>
      <c r="E6" s="163"/>
      <c r="F6" s="164">
        <v>67052</v>
      </c>
      <c r="G6" s="165"/>
      <c r="H6" s="166"/>
    </row>
    <row r="7" spans="1:8" x14ac:dyDescent="0.15">
      <c r="A7" s="147" t="s">
        <v>521</v>
      </c>
      <c r="B7" s="152"/>
      <c r="C7" s="153"/>
      <c r="D7" s="154">
        <v>726820</v>
      </c>
      <c r="E7" s="155"/>
      <c r="F7" s="156">
        <v>122054</v>
      </c>
      <c r="G7" s="157"/>
      <c r="H7" s="158"/>
    </row>
    <row r="8" spans="1:8" x14ac:dyDescent="0.15">
      <c r="A8" s="159"/>
      <c r="B8" s="160"/>
      <c r="C8" s="161"/>
      <c r="D8" s="162">
        <v>108644</v>
      </c>
      <c r="E8" s="163"/>
      <c r="F8" s="164">
        <v>68298</v>
      </c>
      <c r="G8" s="165"/>
      <c r="H8" s="166"/>
    </row>
    <row r="9" spans="1:8" x14ac:dyDescent="0.15">
      <c r="A9" s="147" t="s">
        <v>522</v>
      </c>
      <c r="B9" s="152"/>
      <c r="C9" s="153"/>
      <c r="D9" s="154">
        <v>874797</v>
      </c>
      <c r="E9" s="155"/>
      <c r="F9" s="156">
        <v>111644</v>
      </c>
      <c r="G9" s="157"/>
      <c r="H9" s="158"/>
    </row>
    <row r="10" spans="1:8" x14ac:dyDescent="0.15">
      <c r="A10" s="159"/>
      <c r="B10" s="160"/>
      <c r="C10" s="161"/>
      <c r="D10" s="162">
        <v>267158</v>
      </c>
      <c r="E10" s="163"/>
      <c r="F10" s="164">
        <v>66606</v>
      </c>
      <c r="G10" s="165"/>
      <c r="H10" s="166"/>
    </row>
    <row r="11" spans="1:8" x14ac:dyDescent="0.15">
      <c r="A11" s="147" t="s">
        <v>523</v>
      </c>
      <c r="B11" s="152"/>
      <c r="C11" s="153"/>
      <c r="D11" s="154">
        <v>954781</v>
      </c>
      <c r="E11" s="155"/>
      <c r="F11" s="156">
        <v>127917</v>
      </c>
      <c r="G11" s="157"/>
      <c r="H11" s="158"/>
    </row>
    <row r="12" spans="1:8" x14ac:dyDescent="0.15">
      <c r="A12" s="159"/>
      <c r="B12" s="160"/>
      <c r="C12" s="167"/>
      <c r="D12" s="162">
        <v>195145</v>
      </c>
      <c r="E12" s="163"/>
      <c r="F12" s="164">
        <v>69746</v>
      </c>
      <c r="G12" s="165"/>
      <c r="H12" s="166"/>
    </row>
    <row r="13" spans="1:8" x14ac:dyDescent="0.15">
      <c r="A13" s="147"/>
      <c r="B13" s="152"/>
      <c r="C13" s="168"/>
      <c r="D13" s="169">
        <v>1609734</v>
      </c>
      <c r="E13" s="170"/>
      <c r="F13" s="171">
        <v>122880</v>
      </c>
      <c r="G13" s="172"/>
      <c r="H13" s="158"/>
    </row>
    <row r="14" spans="1:8" x14ac:dyDescent="0.15">
      <c r="A14" s="159"/>
      <c r="B14" s="160"/>
      <c r="C14" s="161"/>
      <c r="D14" s="162">
        <v>256760</v>
      </c>
      <c r="E14" s="163"/>
      <c r="F14" s="164">
        <v>65694</v>
      </c>
      <c r="G14" s="165"/>
      <c r="H14" s="166"/>
    </row>
    <row r="17" spans="1:11" x14ac:dyDescent="0.15">
      <c r="A17" s="143" t="s">
        <v>51</v>
      </c>
    </row>
    <row r="18" spans="1:11" x14ac:dyDescent="0.15">
      <c r="A18" s="173"/>
      <c r="B18" s="173" t="str">
        <f>実質収支比率等に係る経年分析!F$46</f>
        <v>R01</v>
      </c>
      <c r="C18" s="173" t="str">
        <f>実質収支比率等に係る経年分析!G$46</f>
        <v>R02</v>
      </c>
      <c r="D18" s="173" t="str">
        <f>実質収支比率等に係る経年分析!H$46</f>
        <v>R03</v>
      </c>
      <c r="E18" s="173" t="str">
        <f>実質収支比率等に係る経年分析!I$46</f>
        <v>R04</v>
      </c>
      <c r="F18" s="173" t="str">
        <f>実質収支比率等に係る経年分析!J$46</f>
        <v>R05</v>
      </c>
    </row>
    <row r="19" spans="1:11" x14ac:dyDescent="0.15">
      <c r="A19" s="173" t="s">
        <v>52</v>
      </c>
      <c r="B19" s="173">
        <f>ROUND(VALUE(SUBSTITUTE(実質収支比率等に係る経年分析!F$48,"▲","-")),2)</f>
        <v>5.1100000000000003</v>
      </c>
      <c r="C19" s="173">
        <f>ROUND(VALUE(SUBSTITUTE(実質収支比率等に係る経年分析!G$48,"▲","-")),2)</f>
        <v>5.22</v>
      </c>
      <c r="D19" s="173">
        <f>ROUND(VALUE(SUBSTITUTE(実質収支比率等に係る経年分析!H$48,"▲","-")),2)</f>
        <v>4.1399999999999997</v>
      </c>
      <c r="E19" s="173">
        <f>ROUND(VALUE(SUBSTITUTE(実質収支比率等に係る経年分析!I$48,"▲","-")),2)</f>
        <v>4.07</v>
      </c>
      <c r="F19" s="173">
        <f>ROUND(VALUE(SUBSTITUTE(実質収支比率等に係る経年分析!J$48,"▲","-")),2)</f>
        <v>3.61</v>
      </c>
    </row>
    <row r="20" spans="1:11" x14ac:dyDescent="0.15">
      <c r="A20" s="173" t="s">
        <v>53</v>
      </c>
      <c r="B20" s="173">
        <f>ROUND(VALUE(SUBSTITUTE(実質収支比率等に係る経年分析!F$47,"▲","-")),2)</f>
        <v>395.38</v>
      </c>
      <c r="C20" s="173">
        <f>ROUND(VALUE(SUBSTITUTE(実質収支比率等に係る経年分析!G$47,"▲","-")),2)</f>
        <v>364.38</v>
      </c>
      <c r="D20" s="173">
        <f>ROUND(VALUE(SUBSTITUTE(実質収支比率等に係る経年分析!H$47,"▲","-")),2)</f>
        <v>333.88</v>
      </c>
      <c r="E20" s="173">
        <f>ROUND(VALUE(SUBSTITUTE(実質収支比率等に係る経年分析!I$47,"▲","-")),2)</f>
        <v>327.14</v>
      </c>
      <c r="F20" s="173">
        <f>ROUND(VALUE(SUBSTITUTE(実質収支比率等に係る経年分析!J$47,"▲","-")),2)</f>
        <v>309.60000000000002</v>
      </c>
    </row>
    <row r="21" spans="1:11" x14ac:dyDescent="0.15">
      <c r="A21" s="173" t="s">
        <v>54</v>
      </c>
      <c r="B21" s="173">
        <f>IF(ISNUMBER(VALUE(SUBSTITUTE(実質収支比率等に係る経年分析!F$49,"▲","-"))),ROUND(VALUE(SUBSTITUTE(実質収支比率等に係る経年分析!F$49,"▲","-")),2),NA())</f>
        <v>-37.86</v>
      </c>
      <c r="C21" s="173">
        <f>IF(ISNUMBER(VALUE(SUBSTITUTE(実質収支比率等に係る経年分析!G$49,"▲","-"))),ROUND(VALUE(SUBSTITUTE(実質収支比率等に係る経年分析!G$49,"▲","-")),2),NA())</f>
        <v>-33.93</v>
      </c>
      <c r="D21" s="173">
        <f>IF(ISNUMBER(VALUE(SUBSTITUTE(実質収支比率等に係る経年分析!H$49,"▲","-"))),ROUND(VALUE(SUBSTITUTE(実質収支比率等に係る経年分析!H$49,"▲","-")),2),NA())</f>
        <v>-14.61</v>
      </c>
      <c r="E21" s="173">
        <f>IF(ISNUMBER(VALUE(SUBSTITUTE(実質収支比率等に係る経年分析!I$49,"▲","-"))),ROUND(VALUE(SUBSTITUTE(実質収支比率等に係る経年分析!I$49,"▲","-")),2),NA())</f>
        <v>-22.6</v>
      </c>
      <c r="F21" s="173">
        <f>IF(ISNUMBER(VALUE(SUBSTITUTE(実質収支比率等に係る経年分析!J$49,"▲","-"))),ROUND(VALUE(SUBSTITUTE(実質収支比率等に係る経年分析!J$49,"▲","-")),2),NA())</f>
        <v>-17.18</v>
      </c>
    </row>
    <row r="24" spans="1:11" x14ac:dyDescent="0.15">
      <c r="A24" s="143" t="s">
        <v>55</v>
      </c>
    </row>
    <row r="25" spans="1:11" x14ac:dyDescent="0.15">
      <c r="A25" s="174"/>
      <c r="B25" s="174" t="str">
        <f>連結実質赤字比率に係る赤字・黒字の構成分析!F$33</f>
        <v>R01</v>
      </c>
      <c r="C25" s="174"/>
      <c r="D25" s="174" t="str">
        <f>連結実質赤字比率に係る赤字・黒字の構成分析!G$33</f>
        <v>R02</v>
      </c>
      <c r="E25" s="174"/>
      <c r="F25" s="174" t="str">
        <f>連結実質赤字比率に係る赤字・黒字の構成分析!H$33</f>
        <v>R03</v>
      </c>
      <c r="G25" s="174"/>
      <c r="H25" s="174" t="str">
        <f>連結実質赤字比率に係る赤字・黒字の構成分析!I$33</f>
        <v>R04</v>
      </c>
      <c r="I25" s="174"/>
      <c r="J25" s="174" t="str">
        <f>連結実質赤字比率に係る赤字・黒字の構成分析!J$33</f>
        <v>R05</v>
      </c>
      <c r="K25" s="174"/>
    </row>
    <row r="26" spans="1:11" x14ac:dyDescent="0.15">
      <c r="A26" s="174"/>
      <c r="B26" s="174" t="s">
        <v>56</v>
      </c>
      <c r="C26" s="174" t="s">
        <v>57</v>
      </c>
      <c r="D26" s="174" t="s">
        <v>56</v>
      </c>
      <c r="E26" s="174" t="s">
        <v>57</v>
      </c>
      <c r="F26" s="174" t="s">
        <v>56</v>
      </c>
      <c r="G26" s="174" t="s">
        <v>57</v>
      </c>
      <c r="H26" s="174" t="s">
        <v>56</v>
      </c>
      <c r="I26" s="174" t="s">
        <v>57</v>
      </c>
      <c r="J26" s="174" t="s">
        <v>56</v>
      </c>
      <c r="K26" s="174" t="s">
        <v>57</v>
      </c>
    </row>
    <row r="27" spans="1:11" x14ac:dyDescent="0.15">
      <c r="A27" s="174" t="str">
        <f>IF(連結実質赤字比率に係る赤字・黒字の構成分析!C$43="",NA(),連結実質赤字比率に係る赤字・黒字の構成分析!C$43)</f>
        <v>その他会計（黒字）</v>
      </c>
      <c r="B27" s="174" t="e">
        <f>IF(ROUND(VALUE(SUBSTITUTE(連結実質赤字比率に係る赤字・黒字の構成分析!F$43,"▲", "-")), 2) &lt; 0, ABS(ROUND(VALUE(SUBSTITUTE(連結実質赤字比率に係る赤字・黒字の構成分析!F$43,"▲", "-")), 2)), NA())</f>
        <v>#N/A</v>
      </c>
      <c r="C27" s="174">
        <f>IF(ROUND(VALUE(SUBSTITUTE(連結実質赤字比率に係る赤字・黒字の構成分析!F$43,"▲", "-")), 2) &gt;= 0, ABS(ROUND(VALUE(SUBSTITUTE(連結実質赤字比率に係る赤字・黒字の構成分析!F$43,"▲", "-")), 2)), NA())</f>
        <v>3.85</v>
      </c>
      <c r="D27" s="174" t="e">
        <f>IF(ROUND(VALUE(SUBSTITUTE(連結実質赤字比率に係る赤字・黒字の構成分析!G$43,"▲", "-")), 2) &lt; 0, ABS(ROUND(VALUE(SUBSTITUTE(連結実質赤字比率に係る赤字・黒字の構成分析!G$43,"▲", "-")), 2)), NA())</f>
        <v>#N/A</v>
      </c>
      <c r="E27" s="174">
        <f>IF(ROUND(VALUE(SUBSTITUTE(連結実質赤字比率に係る赤字・黒字の構成分析!G$43,"▲", "-")), 2) &gt;= 0, ABS(ROUND(VALUE(SUBSTITUTE(連結実質赤字比率に係る赤字・黒字の構成分析!G$43,"▲", "-")), 2)), NA())</f>
        <v>7.82</v>
      </c>
      <c r="F27" s="174" t="e">
        <f>IF(ROUND(VALUE(SUBSTITUTE(連結実質赤字比率に係る赤字・黒字の構成分析!H$43,"▲", "-")), 2) &lt; 0, ABS(ROUND(VALUE(SUBSTITUTE(連結実質赤字比率に係る赤字・黒字の構成分析!H$43,"▲", "-")), 2)), NA())</f>
        <v>#N/A</v>
      </c>
      <c r="G27" s="174">
        <f>IF(ROUND(VALUE(SUBSTITUTE(連結実質赤字比率に係る赤字・黒字の構成分析!H$43,"▲", "-")), 2) &gt;= 0, ABS(ROUND(VALUE(SUBSTITUTE(連結実質赤字比率に係る赤字・黒字の構成分析!H$43,"▲", "-")), 2)), NA())</f>
        <v>7.51</v>
      </c>
      <c r="H27" s="174" t="e">
        <f>IF(ROUND(VALUE(SUBSTITUTE(連結実質赤字比率に係る赤字・黒字の構成分析!I$43,"▲", "-")), 2) &lt; 0, ABS(ROUND(VALUE(SUBSTITUTE(連結実質赤字比率に係る赤字・黒字の構成分析!I$43,"▲", "-")), 2)), NA())</f>
        <v>#VALUE!</v>
      </c>
      <c r="I27" s="174" t="e">
        <f>IF(ROUND(VALUE(SUBSTITUTE(連結実質赤字比率に係る赤字・黒字の構成分析!I$43,"▲", "-")), 2) &gt;= 0, ABS(ROUND(VALUE(SUBSTITUTE(連結実質赤字比率に係る赤字・黒字の構成分析!I$43,"▲", "-")), 2)), NA())</f>
        <v>#VALUE!</v>
      </c>
      <c r="J27" s="174" t="e">
        <f>IF(ROUND(VALUE(SUBSTITUTE(連結実質赤字比率に係る赤字・黒字の構成分析!J$43,"▲", "-")), 2) &lt; 0, ABS(ROUND(VALUE(SUBSTITUTE(連結実質赤字比率に係る赤字・黒字の構成分析!J$43,"▲", "-")), 2)), NA())</f>
        <v>#VALUE!</v>
      </c>
      <c r="K27" s="174" t="e">
        <f>IF(ROUND(VALUE(SUBSTITUTE(連結実質赤字比率に係る赤字・黒字の構成分析!J$43,"▲", "-")), 2) &gt;= 0, ABS(ROUND(VALUE(SUBSTITUTE(連結実質赤字比率に係る赤字・黒字の構成分析!J$43,"▲", "-")), 2)), NA())</f>
        <v>#VALUE!</v>
      </c>
    </row>
    <row r="28" spans="1:11" x14ac:dyDescent="0.15">
      <c r="A28" s="174" t="str">
        <f>IF(連結実質赤字比率に係る赤字・黒字の構成分析!C$42="",NA(),連結実質赤字比率に係る赤字・黒字の構成分析!C$42)</f>
        <v>その他会計（赤字）</v>
      </c>
      <c r="B28" s="174" t="e">
        <f>IF(ROUND(VALUE(SUBSTITUTE(連結実質赤字比率に係る赤字・黒字の構成分析!F$42,"▲", "-")), 2) &lt; 0, ABS(ROUND(VALUE(SUBSTITUTE(連結実質赤字比率に係る赤字・黒字の構成分析!F$42,"▲", "-")), 2)), NA())</f>
        <v>#VALUE!</v>
      </c>
      <c r="C28" s="174" t="e">
        <f>IF(ROUND(VALUE(SUBSTITUTE(連結実質赤字比率に係る赤字・黒字の構成分析!F$42,"▲", "-")), 2) &gt;= 0, ABS(ROUND(VALUE(SUBSTITUTE(連結実質赤字比率に係る赤字・黒字の構成分析!F$42,"▲", "-")), 2)), NA())</f>
        <v>#VALUE!</v>
      </c>
      <c r="D28" s="174" t="e">
        <f>IF(ROUND(VALUE(SUBSTITUTE(連結実質赤字比率に係る赤字・黒字の構成分析!G$42,"▲", "-")), 2) &lt; 0, ABS(ROUND(VALUE(SUBSTITUTE(連結実質赤字比率に係る赤字・黒字の構成分析!G$42,"▲", "-")), 2)), NA())</f>
        <v>#VALUE!</v>
      </c>
      <c r="E28" s="174" t="e">
        <f>IF(ROUND(VALUE(SUBSTITUTE(連結実質赤字比率に係る赤字・黒字の構成分析!G$42,"▲", "-")), 2) &gt;= 0, ABS(ROUND(VALUE(SUBSTITUTE(連結実質赤字比率に係る赤字・黒字の構成分析!G$42,"▲", "-")), 2)), NA())</f>
        <v>#VALUE!</v>
      </c>
      <c r="F28" s="174" t="e">
        <f>IF(ROUND(VALUE(SUBSTITUTE(連結実質赤字比率に係る赤字・黒字の構成分析!H$42,"▲", "-")), 2) &lt; 0, ABS(ROUND(VALUE(SUBSTITUTE(連結実質赤字比率に係る赤字・黒字の構成分析!H$42,"▲", "-")), 2)), NA())</f>
        <v>#VALUE!</v>
      </c>
      <c r="G28" s="174" t="e">
        <f>IF(ROUND(VALUE(SUBSTITUTE(連結実質赤字比率に係る赤字・黒字の構成分析!H$42,"▲", "-")), 2) &gt;= 0, ABS(ROUND(VALUE(SUBSTITUTE(連結実質赤字比率に係る赤字・黒字の構成分析!H$42,"▲", "-")), 2)), NA())</f>
        <v>#VALUE!</v>
      </c>
      <c r="H28" s="174" t="e">
        <f>IF(ROUND(VALUE(SUBSTITUTE(連結実質赤字比率に係る赤字・黒字の構成分析!I$42,"▲", "-")), 2) &lt; 0, ABS(ROUND(VALUE(SUBSTITUTE(連結実質赤字比率に係る赤字・黒字の構成分析!I$42,"▲", "-")), 2)), NA())</f>
        <v>#VALUE!</v>
      </c>
      <c r="I28" s="174" t="e">
        <f>IF(ROUND(VALUE(SUBSTITUTE(連結実質赤字比率に係る赤字・黒字の構成分析!I$42,"▲", "-")), 2) &gt;= 0, ABS(ROUND(VALUE(SUBSTITUTE(連結実質赤字比率に係る赤字・黒字の構成分析!I$42,"▲", "-")), 2)), NA())</f>
        <v>#VALUE!</v>
      </c>
      <c r="J28" s="174" t="e">
        <f>IF(ROUND(VALUE(SUBSTITUTE(連結実質赤字比率に係る赤字・黒字の構成分析!J$42,"▲", "-")), 2) &lt; 0, ABS(ROUND(VALUE(SUBSTITUTE(連結実質赤字比率に係る赤字・黒字の構成分析!J$42,"▲", "-")), 2)), NA())</f>
        <v>#VALUE!</v>
      </c>
      <c r="K28" s="174" t="e">
        <f>IF(ROUND(VALUE(SUBSTITUTE(連結実質赤字比率に係る赤字・黒字の構成分析!J$42,"▲", "-")), 2) &gt;= 0, ABS(ROUND(VALUE(SUBSTITUTE(連結実質赤字比率に係る赤字・黒字の構成分析!J$42,"▲", "-")), 2)), NA())</f>
        <v>#VALUE!</v>
      </c>
    </row>
    <row r="29" spans="1:11" x14ac:dyDescent="0.15">
      <c r="A29" s="174" t="e">
        <f>IF(連結実質赤字比率に係る赤字・黒字の構成分析!C$41="",NA(),連結実質赤字比率に係る赤字・黒字の構成分析!C$41)</f>
        <v>#N/A</v>
      </c>
      <c r="B29" s="174" t="e">
        <f>IF(ROUND(VALUE(SUBSTITUTE(連結実質赤字比率に係る赤字・黒字の構成分析!F$41,"▲", "-")), 2) &lt; 0, ABS(ROUND(VALUE(SUBSTITUTE(連結実質赤字比率に係る赤字・黒字の構成分析!F$41,"▲", "-")), 2)), NA())</f>
        <v>#VALUE!</v>
      </c>
      <c r="C29" s="174" t="e">
        <f>IF(ROUND(VALUE(SUBSTITUTE(連結実質赤字比率に係る赤字・黒字の構成分析!F$41,"▲", "-")), 2) &gt;= 0, ABS(ROUND(VALUE(SUBSTITUTE(連結実質赤字比率に係る赤字・黒字の構成分析!F$41,"▲", "-")), 2)), NA())</f>
        <v>#VALUE!</v>
      </c>
      <c r="D29" s="174" t="e">
        <f>IF(ROUND(VALUE(SUBSTITUTE(連結実質赤字比率に係る赤字・黒字の構成分析!G$41,"▲", "-")), 2) &lt; 0, ABS(ROUND(VALUE(SUBSTITUTE(連結実質赤字比率に係る赤字・黒字の構成分析!G$41,"▲", "-")), 2)), NA())</f>
        <v>#VALUE!</v>
      </c>
      <c r="E29" s="174" t="e">
        <f>IF(ROUND(VALUE(SUBSTITUTE(連結実質赤字比率に係る赤字・黒字の構成分析!G$41,"▲", "-")), 2) &gt;= 0, ABS(ROUND(VALUE(SUBSTITUTE(連結実質赤字比率に係る赤字・黒字の構成分析!G$41,"▲", "-")), 2)), NA())</f>
        <v>#VALUE!</v>
      </c>
      <c r="F29" s="174" t="e">
        <f>IF(ROUND(VALUE(SUBSTITUTE(連結実質赤字比率に係る赤字・黒字の構成分析!H$41,"▲", "-")), 2) &lt; 0, ABS(ROUND(VALUE(SUBSTITUTE(連結実質赤字比率に係る赤字・黒字の構成分析!H$41,"▲", "-")), 2)), NA())</f>
        <v>#VALUE!</v>
      </c>
      <c r="G29" s="174" t="e">
        <f>IF(ROUND(VALUE(SUBSTITUTE(連結実質赤字比率に係る赤字・黒字の構成分析!H$41,"▲", "-")), 2) &gt;= 0, ABS(ROUND(VALUE(SUBSTITUTE(連結実質赤字比率に係る赤字・黒字の構成分析!H$41,"▲", "-")), 2)), NA())</f>
        <v>#VALUE!</v>
      </c>
      <c r="H29" s="174" t="e">
        <f>IF(ROUND(VALUE(SUBSTITUTE(連結実質赤字比率に係る赤字・黒字の構成分析!I$41,"▲", "-")), 2) &lt; 0, ABS(ROUND(VALUE(SUBSTITUTE(連結実質赤字比率に係る赤字・黒字の構成分析!I$41,"▲", "-")), 2)), NA())</f>
        <v>#VALUE!</v>
      </c>
      <c r="I29" s="174" t="e">
        <f>IF(ROUND(VALUE(SUBSTITUTE(連結実質赤字比率に係る赤字・黒字の構成分析!I$41,"▲", "-")), 2) &gt;= 0, ABS(ROUND(VALUE(SUBSTITUTE(連結実質赤字比率に係る赤字・黒字の構成分析!I$41,"▲", "-")), 2)), NA())</f>
        <v>#VALUE!</v>
      </c>
      <c r="J29" s="174" t="e">
        <f>IF(ROUND(VALUE(SUBSTITUTE(連結実質赤字比率に係る赤字・黒字の構成分析!J$41,"▲", "-")), 2) &lt; 0, ABS(ROUND(VALUE(SUBSTITUTE(連結実質赤字比率に係る赤字・黒字の構成分析!J$41,"▲", "-")), 2)), NA())</f>
        <v>#VALUE!</v>
      </c>
      <c r="K29" s="174" t="e">
        <f>IF(ROUND(VALUE(SUBSTITUTE(連結実質赤字比率に係る赤字・黒字の構成分析!J$41,"▲", "-")), 2) &gt;= 0, ABS(ROUND(VALUE(SUBSTITUTE(連結実質赤字比率に係る赤字・黒字の構成分析!J$41,"▲", "-")), 2)), NA())</f>
        <v>#VALUE!</v>
      </c>
    </row>
    <row r="30" spans="1:11" x14ac:dyDescent="0.15">
      <c r="A30" s="174" t="str">
        <f>IF(連結実質赤字比率に係る赤字・黒字の構成分析!C$40="",NA(),連結実質赤字比率に係る赤字・黒字の構成分析!C$40)</f>
        <v>地方卸売市場特別会計</v>
      </c>
      <c r="B30" s="174" t="e">
        <f>IF(ROUND(VALUE(SUBSTITUTE(連結実質赤字比率に係る赤字・黒字の構成分析!F$40,"▲", "-")), 2) &lt; 0, ABS(ROUND(VALUE(SUBSTITUTE(連結実質赤字比率に係る赤字・黒字の構成分析!F$40,"▲", "-")), 2)), NA())</f>
        <v>#N/A</v>
      </c>
      <c r="C30" s="174">
        <f>IF(ROUND(VALUE(SUBSTITUTE(連結実質赤字比率に係る赤字・黒字の構成分析!F$40,"▲", "-")), 2) &gt;= 0, ABS(ROUND(VALUE(SUBSTITUTE(連結実質赤字比率に係る赤字・黒字の構成分析!F$40,"▲", "-")), 2)), NA())</f>
        <v>0</v>
      </c>
      <c r="D30" s="174" t="e">
        <f>IF(ROUND(VALUE(SUBSTITUTE(連結実質赤字比率に係る赤字・黒字の構成分析!G$40,"▲", "-")), 2) &lt; 0, ABS(ROUND(VALUE(SUBSTITUTE(連結実質赤字比率に係る赤字・黒字の構成分析!G$40,"▲", "-")), 2)), NA())</f>
        <v>#N/A</v>
      </c>
      <c r="E30" s="174">
        <f>IF(ROUND(VALUE(SUBSTITUTE(連結実質赤字比率に係る赤字・黒字の構成分析!G$40,"▲", "-")), 2) &gt;= 0, ABS(ROUND(VALUE(SUBSTITUTE(連結実質赤字比率に係る赤字・黒字の構成分析!G$40,"▲", "-")), 2)), NA())</f>
        <v>0</v>
      </c>
      <c r="F30" s="174" t="e">
        <f>IF(ROUND(VALUE(SUBSTITUTE(連結実質赤字比率に係る赤字・黒字の構成分析!H$40,"▲", "-")), 2) &lt; 0, ABS(ROUND(VALUE(SUBSTITUTE(連結実質赤字比率に係る赤字・黒字の構成分析!H$40,"▲", "-")), 2)), NA())</f>
        <v>#N/A</v>
      </c>
      <c r="G30" s="174">
        <f>IF(ROUND(VALUE(SUBSTITUTE(連結実質赤字比率に係る赤字・黒字の構成分析!H$40,"▲", "-")), 2) &gt;= 0, ABS(ROUND(VALUE(SUBSTITUTE(連結実質赤字比率に係る赤字・黒字の構成分析!H$40,"▲", "-")), 2)), NA())</f>
        <v>0</v>
      </c>
      <c r="H30" s="174" t="e">
        <f>IF(ROUND(VALUE(SUBSTITUTE(連結実質赤字比率に係る赤字・黒字の構成分析!I$40,"▲", "-")), 2) &lt; 0, ABS(ROUND(VALUE(SUBSTITUTE(連結実質赤字比率に係る赤字・黒字の構成分析!I$40,"▲", "-")), 2)), NA())</f>
        <v>#N/A</v>
      </c>
      <c r="I30" s="174">
        <f>IF(ROUND(VALUE(SUBSTITUTE(連結実質赤字比率に係る赤字・黒字の構成分析!I$40,"▲", "-")), 2) &gt;= 0, ABS(ROUND(VALUE(SUBSTITUTE(連結実質赤字比率に係る赤字・黒字の構成分析!I$40,"▲", "-")), 2)), NA())</f>
        <v>0</v>
      </c>
      <c r="J30" s="174" t="e">
        <f>IF(ROUND(VALUE(SUBSTITUTE(連結実質赤字比率に係る赤字・黒字の構成分析!J$40,"▲", "-")), 2) &lt; 0, ABS(ROUND(VALUE(SUBSTITUTE(連結実質赤字比率に係る赤字・黒字の構成分析!J$40,"▲", "-")), 2)), NA())</f>
        <v>#N/A</v>
      </c>
      <c r="K30" s="174">
        <f>IF(ROUND(VALUE(SUBSTITUTE(連結実質赤字比率に係る赤字・黒字の構成分析!J$40,"▲", "-")), 2) &gt;= 0, ABS(ROUND(VALUE(SUBSTITUTE(連結実質赤字比率に係る赤字・黒字の構成分析!J$40,"▲", "-")), 2)), NA())</f>
        <v>0</v>
      </c>
    </row>
    <row r="31" spans="1:11" x14ac:dyDescent="0.15">
      <c r="A31" s="174" t="str">
        <f>IF(連結実質赤字比率に係る赤字・黒字の構成分析!C$39="",NA(),連結実質赤字比率に係る赤字・黒字の構成分析!C$39)</f>
        <v>後期高齢者医療特別会計</v>
      </c>
      <c r="B31" s="174" t="e">
        <f>IF(ROUND(VALUE(SUBSTITUTE(連結実質赤字比率に係る赤字・黒字の構成分析!F$39,"▲", "-")), 2) &lt; 0, ABS(ROUND(VALUE(SUBSTITUTE(連結実質赤字比率に係る赤字・黒字の構成分析!F$39,"▲", "-")), 2)), NA())</f>
        <v>#N/A</v>
      </c>
      <c r="C31" s="174">
        <f>IF(ROUND(VALUE(SUBSTITUTE(連結実質赤字比率に係る赤字・黒字の構成分析!F$39,"▲", "-")), 2) &gt;= 0, ABS(ROUND(VALUE(SUBSTITUTE(連結実質赤字比率に係る赤字・黒字の構成分析!F$39,"▲", "-")), 2)), NA())</f>
        <v>0.04</v>
      </c>
      <c r="D31" s="174" t="e">
        <f>IF(ROUND(VALUE(SUBSTITUTE(連結実質赤字比率に係る赤字・黒字の構成分析!G$39,"▲", "-")), 2) &lt; 0, ABS(ROUND(VALUE(SUBSTITUTE(連結実質赤字比率に係る赤字・黒字の構成分析!G$39,"▲", "-")), 2)), NA())</f>
        <v>#N/A</v>
      </c>
      <c r="E31" s="174">
        <f>IF(ROUND(VALUE(SUBSTITUTE(連結実質赤字比率に係る赤字・黒字の構成分析!G$39,"▲", "-")), 2) &gt;= 0, ABS(ROUND(VALUE(SUBSTITUTE(連結実質赤字比率に係る赤字・黒字の構成分析!G$39,"▲", "-")), 2)), NA())</f>
        <v>0</v>
      </c>
      <c r="F31" s="174" t="e">
        <f>IF(ROUND(VALUE(SUBSTITUTE(連結実質赤字比率に係る赤字・黒字の構成分析!H$39,"▲", "-")), 2) &lt; 0, ABS(ROUND(VALUE(SUBSTITUTE(連結実質赤字比率に係る赤字・黒字の構成分析!H$39,"▲", "-")), 2)), NA())</f>
        <v>#N/A</v>
      </c>
      <c r="G31" s="174">
        <f>IF(ROUND(VALUE(SUBSTITUTE(連結実質赤字比率に係る赤字・黒字の構成分析!H$39,"▲", "-")), 2) &gt;= 0, ABS(ROUND(VALUE(SUBSTITUTE(連結実質赤字比率に係る赤字・黒字の構成分析!H$39,"▲", "-")), 2)), NA())</f>
        <v>0.01</v>
      </c>
      <c r="H31" s="174" t="e">
        <f>IF(ROUND(VALUE(SUBSTITUTE(連結実質赤字比率に係る赤字・黒字の構成分析!I$39,"▲", "-")), 2) &lt; 0, ABS(ROUND(VALUE(SUBSTITUTE(連結実質赤字比率に係る赤字・黒字の構成分析!I$39,"▲", "-")), 2)), NA())</f>
        <v>#N/A</v>
      </c>
      <c r="I31" s="174">
        <f>IF(ROUND(VALUE(SUBSTITUTE(連結実質赤字比率に係る赤字・黒字の構成分析!I$39,"▲", "-")), 2) &gt;= 0, ABS(ROUND(VALUE(SUBSTITUTE(連結実質赤字比率に係る赤字・黒字の構成分析!I$39,"▲", "-")), 2)), NA())</f>
        <v>0.01</v>
      </c>
      <c r="J31" s="174" t="e">
        <f>IF(ROUND(VALUE(SUBSTITUTE(連結実質赤字比率に係る赤字・黒字の構成分析!J$39,"▲", "-")), 2) &lt; 0, ABS(ROUND(VALUE(SUBSTITUTE(連結実質赤字比率に係る赤字・黒字の構成分析!J$39,"▲", "-")), 2)), NA())</f>
        <v>#N/A</v>
      </c>
      <c r="K31" s="174">
        <f>IF(ROUND(VALUE(SUBSTITUTE(連結実質赤字比率に係る赤字・黒字の構成分析!J$39,"▲", "-")), 2) &gt;= 0, ABS(ROUND(VALUE(SUBSTITUTE(連結実質赤字比率に係る赤字・黒字の構成分析!J$39,"▲", "-")), 2)), NA())</f>
        <v>0.01</v>
      </c>
    </row>
    <row r="32" spans="1:11" x14ac:dyDescent="0.15">
      <c r="A32" s="174" t="str">
        <f>IF(連結実質赤字比率に係る赤字・黒字の構成分析!C$38="",NA(),連結実質赤字比率に係る赤字・黒字の構成分析!C$38)</f>
        <v>国民健康保険特別会計</v>
      </c>
      <c r="B32" s="174" t="e">
        <f>IF(ROUND(VALUE(SUBSTITUTE(連結実質赤字比率に係る赤字・黒字の構成分析!F$38,"▲", "-")), 2) &lt; 0, ABS(ROUND(VALUE(SUBSTITUTE(連結実質赤字比率に係る赤字・黒字の構成分析!F$38,"▲", "-")), 2)), NA())</f>
        <v>#N/A</v>
      </c>
      <c r="C32" s="174">
        <f>IF(ROUND(VALUE(SUBSTITUTE(連結実質赤字比率に係る赤字・黒字の構成分析!F$38,"▲", "-")), 2) &gt;= 0, ABS(ROUND(VALUE(SUBSTITUTE(連結実質赤字比率に係る赤字・黒字の構成分析!F$38,"▲", "-")), 2)), NA())</f>
        <v>0.69</v>
      </c>
      <c r="D32" s="174" t="e">
        <f>IF(ROUND(VALUE(SUBSTITUTE(連結実質赤字比率に係る赤字・黒字の構成分析!G$38,"▲", "-")), 2) &lt; 0, ABS(ROUND(VALUE(SUBSTITUTE(連結実質赤字比率に係る赤字・黒字の構成分析!G$38,"▲", "-")), 2)), NA())</f>
        <v>#N/A</v>
      </c>
      <c r="E32" s="174">
        <f>IF(ROUND(VALUE(SUBSTITUTE(連結実質赤字比率に係る赤字・黒字の構成分析!G$38,"▲", "-")), 2) &gt;= 0, ABS(ROUND(VALUE(SUBSTITUTE(連結実質赤字比率に係る赤字・黒字の構成分析!G$38,"▲", "-")), 2)), NA())</f>
        <v>0.59</v>
      </c>
      <c r="F32" s="174" t="e">
        <f>IF(ROUND(VALUE(SUBSTITUTE(連結実質赤字比率に係る赤字・黒字の構成分析!H$38,"▲", "-")), 2) &lt; 0, ABS(ROUND(VALUE(SUBSTITUTE(連結実質赤字比率に係る赤字・黒字の構成分析!H$38,"▲", "-")), 2)), NA())</f>
        <v>#N/A</v>
      </c>
      <c r="G32" s="174">
        <f>IF(ROUND(VALUE(SUBSTITUTE(連結実質赤字比率に係る赤字・黒字の構成分析!H$38,"▲", "-")), 2) &gt;= 0, ABS(ROUND(VALUE(SUBSTITUTE(連結実質赤字比率に係る赤字・黒字の構成分析!H$38,"▲", "-")), 2)), NA())</f>
        <v>0.44</v>
      </c>
      <c r="H32" s="174" t="e">
        <f>IF(ROUND(VALUE(SUBSTITUTE(連結実質赤字比率に係る赤字・黒字の構成分析!I$38,"▲", "-")), 2) &lt; 0, ABS(ROUND(VALUE(SUBSTITUTE(連結実質赤字比率に係る赤字・黒字の構成分析!I$38,"▲", "-")), 2)), NA())</f>
        <v>#N/A</v>
      </c>
      <c r="I32" s="174">
        <f>IF(ROUND(VALUE(SUBSTITUTE(連結実質赤字比率に係る赤字・黒字の構成分析!I$38,"▲", "-")), 2) &gt;= 0, ABS(ROUND(VALUE(SUBSTITUTE(連結実質赤字比率に係る赤字・黒字の構成分析!I$38,"▲", "-")), 2)), NA())</f>
        <v>0.55000000000000004</v>
      </c>
      <c r="J32" s="174" t="e">
        <f>IF(ROUND(VALUE(SUBSTITUTE(連結実質赤字比率に係る赤字・黒字の構成分析!J$38,"▲", "-")), 2) &lt; 0, ABS(ROUND(VALUE(SUBSTITUTE(連結実質赤字比率に係る赤字・黒字の構成分析!J$38,"▲", "-")), 2)), NA())</f>
        <v>#N/A</v>
      </c>
      <c r="K32" s="174">
        <f>IF(ROUND(VALUE(SUBSTITUTE(連結実質赤字比率に係る赤字・黒字の構成分析!J$38,"▲", "-")), 2) &gt;= 0, ABS(ROUND(VALUE(SUBSTITUTE(連結実質赤字比率に係る赤字・黒字の構成分析!J$38,"▲", "-")), 2)), NA())</f>
        <v>0.11</v>
      </c>
    </row>
    <row r="33" spans="1:16" x14ac:dyDescent="0.15">
      <c r="A33" s="174" t="str">
        <f>IF(連結実質赤字比率に係る赤字・黒字の構成分析!C$37="",NA(),連結実質赤字比率に係る赤字・黒字の構成分析!C$37)</f>
        <v>下水道事業会計</v>
      </c>
      <c r="B33" s="174" t="e">
        <f>IF(ROUND(VALUE(SUBSTITUTE(連結実質赤字比率に係る赤字・黒字の構成分析!F$37,"▲", "-")), 2) &lt; 0, ABS(ROUND(VALUE(SUBSTITUTE(連結実質赤字比率に係る赤字・黒字の構成分析!F$37,"▲", "-")), 2)), NA())</f>
        <v>#VALUE!</v>
      </c>
      <c r="C33" s="174" t="e">
        <f>IF(ROUND(VALUE(SUBSTITUTE(連結実質赤字比率に係る赤字・黒字の構成分析!F$37,"▲", "-")), 2) &gt;= 0, ABS(ROUND(VALUE(SUBSTITUTE(連結実質赤字比率に係る赤字・黒字の構成分析!F$37,"▲", "-")), 2)), NA())</f>
        <v>#VALUE!</v>
      </c>
      <c r="D33" s="174" t="e">
        <f>IF(ROUND(VALUE(SUBSTITUTE(連結実質赤字比率に係る赤字・黒字の構成分析!G$37,"▲", "-")), 2) &lt; 0, ABS(ROUND(VALUE(SUBSTITUTE(連結実質赤字比率に係る赤字・黒字の構成分析!G$37,"▲", "-")), 2)), NA())</f>
        <v>#VALUE!</v>
      </c>
      <c r="E33" s="174" t="e">
        <f>IF(ROUND(VALUE(SUBSTITUTE(連結実質赤字比率に係る赤字・黒字の構成分析!G$37,"▲", "-")), 2) &gt;= 0, ABS(ROUND(VALUE(SUBSTITUTE(連結実質赤字比率に係る赤字・黒字の構成分析!G$37,"▲", "-")), 2)), NA())</f>
        <v>#VALUE!</v>
      </c>
      <c r="F33" s="174" t="e">
        <f>IF(ROUND(VALUE(SUBSTITUTE(連結実質赤字比率に係る赤字・黒字の構成分析!H$37,"▲", "-")), 2) &lt; 0, ABS(ROUND(VALUE(SUBSTITUTE(連結実質赤字比率に係る赤字・黒字の構成分析!H$37,"▲", "-")), 2)), NA())</f>
        <v>#VALUE!</v>
      </c>
      <c r="G33" s="174" t="e">
        <f>IF(ROUND(VALUE(SUBSTITUTE(連結実質赤字比率に係る赤字・黒字の構成分析!H$37,"▲", "-")), 2) &gt;= 0, ABS(ROUND(VALUE(SUBSTITUTE(連結実質赤字比率に係る赤字・黒字の構成分析!H$37,"▲", "-")), 2)), NA())</f>
        <v>#VALUE!</v>
      </c>
      <c r="H33" s="174" t="e">
        <f>IF(ROUND(VALUE(SUBSTITUTE(連結実質赤字比率に係る赤字・黒字の構成分析!I$37,"▲", "-")), 2) &lt; 0, ABS(ROUND(VALUE(SUBSTITUTE(連結実質赤字比率に係る赤字・黒字の構成分析!I$37,"▲", "-")), 2)), NA())</f>
        <v>#N/A</v>
      </c>
      <c r="I33" s="174">
        <f>IF(ROUND(VALUE(SUBSTITUTE(連結実質赤字比率に係る赤字・黒字の構成分析!I$37,"▲", "-")), 2) &gt;= 0, ABS(ROUND(VALUE(SUBSTITUTE(連結実質赤字比率に係る赤字・黒字の構成分析!I$37,"▲", "-")), 2)), NA())</f>
        <v>0.23</v>
      </c>
      <c r="J33" s="174" t="e">
        <f>IF(ROUND(VALUE(SUBSTITUTE(連結実質赤字比率に係る赤字・黒字の構成分析!J$37,"▲", "-")), 2) &lt; 0, ABS(ROUND(VALUE(SUBSTITUTE(連結実質赤字比率に係る赤字・黒字の構成分析!J$37,"▲", "-")), 2)), NA())</f>
        <v>#N/A</v>
      </c>
      <c r="K33" s="174">
        <f>IF(ROUND(VALUE(SUBSTITUTE(連結実質赤字比率に係る赤字・黒字の構成分析!J$37,"▲", "-")), 2) &gt;= 0, ABS(ROUND(VALUE(SUBSTITUTE(連結実質赤字比率に係る赤字・黒字の構成分析!J$37,"▲", "-")), 2)), NA())</f>
        <v>0.45</v>
      </c>
    </row>
    <row r="34" spans="1:16" x14ac:dyDescent="0.15">
      <c r="A34" s="174" t="str">
        <f>IF(連結実質赤字比率に係る赤字・黒字の構成分析!C$36="",NA(),連結実質赤字比率に係る赤字・黒字の構成分析!C$36)</f>
        <v>介護保険特別会計</v>
      </c>
      <c r="B34" s="174" t="e">
        <f>IF(ROUND(VALUE(SUBSTITUTE(連結実質赤字比率に係る赤字・黒字の構成分析!F$36,"▲", "-")), 2) &lt; 0, ABS(ROUND(VALUE(SUBSTITUTE(連結実質赤字比率に係る赤字・黒字の構成分析!F$36,"▲", "-")), 2)), NA())</f>
        <v>#N/A</v>
      </c>
      <c r="C34" s="174">
        <f>IF(ROUND(VALUE(SUBSTITUTE(連結実質赤字比率に係る赤字・黒字の構成分析!F$36,"▲", "-")), 2) &gt;= 0, ABS(ROUND(VALUE(SUBSTITUTE(連結実質赤字比率に係る赤字・黒字の構成分析!F$36,"▲", "-")), 2)), NA())</f>
        <v>0.56000000000000005</v>
      </c>
      <c r="D34" s="174" t="e">
        <f>IF(ROUND(VALUE(SUBSTITUTE(連結実質赤字比率に係る赤字・黒字の構成分析!G$36,"▲", "-")), 2) &lt; 0, ABS(ROUND(VALUE(SUBSTITUTE(連結実質赤字比率に係る赤字・黒字の構成分析!G$36,"▲", "-")), 2)), NA())</f>
        <v>#N/A</v>
      </c>
      <c r="E34" s="174">
        <f>IF(ROUND(VALUE(SUBSTITUTE(連結実質赤字比率に係る赤字・黒字の構成分析!G$36,"▲", "-")), 2) &gt;= 0, ABS(ROUND(VALUE(SUBSTITUTE(連結実質赤字比率に係る赤字・黒字の構成分析!G$36,"▲", "-")), 2)), NA())</f>
        <v>1.07</v>
      </c>
      <c r="F34" s="174" t="e">
        <f>IF(ROUND(VALUE(SUBSTITUTE(連結実質赤字比率に係る赤字・黒字の構成分析!H$36,"▲", "-")), 2) &lt; 0, ABS(ROUND(VALUE(SUBSTITUTE(連結実質赤字比率に係る赤字・黒字の構成分析!H$36,"▲", "-")), 2)), NA())</f>
        <v>#N/A</v>
      </c>
      <c r="G34" s="174">
        <f>IF(ROUND(VALUE(SUBSTITUTE(連結実質赤字比率に係る赤字・黒字の構成分析!H$36,"▲", "-")), 2) &gt;= 0, ABS(ROUND(VALUE(SUBSTITUTE(連結実質赤字比率に係る赤字・黒字の構成分析!H$36,"▲", "-")), 2)), NA())</f>
        <v>1</v>
      </c>
      <c r="H34" s="174" t="e">
        <f>IF(ROUND(VALUE(SUBSTITUTE(連結実質赤字比率に係る赤字・黒字の構成分析!I$36,"▲", "-")), 2) &lt; 0, ABS(ROUND(VALUE(SUBSTITUTE(連結実質赤字比率に係る赤字・黒字の構成分析!I$36,"▲", "-")), 2)), NA())</f>
        <v>#N/A</v>
      </c>
      <c r="I34" s="174">
        <f>IF(ROUND(VALUE(SUBSTITUTE(連結実質赤字比率に係る赤字・黒字の構成分析!I$36,"▲", "-")), 2) &gt;= 0, ABS(ROUND(VALUE(SUBSTITUTE(連結実質赤字比率に係る赤字・黒字の構成分析!I$36,"▲", "-")), 2)), NA())</f>
        <v>1.02</v>
      </c>
      <c r="J34" s="174" t="e">
        <f>IF(ROUND(VALUE(SUBSTITUTE(連結実質赤字比率に係る赤字・黒字の構成分析!J$36,"▲", "-")), 2) &lt; 0, ABS(ROUND(VALUE(SUBSTITUTE(連結実質赤字比率に係る赤字・黒字の構成分析!J$36,"▲", "-")), 2)), NA())</f>
        <v>#N/A</v>
      </c>
      <c r="K34" s="174">
        <f>IF(ROUND(VALUE(SUBSTITUTE(連結実質赤字比率に係る赤字・黒字の構成分析!J$36,"▲", "-")), 2) &gt;= 0, ABS(ROUND(VALUE(SUBSTITUTE(連結実質赤字比率に係る赤字・黒字の構成分析!J$36,"▲", "-")), 2)), NA())</f>
        <v>0.87</v>
      </c>
    </row>
    <row r="35" spans="1:16" x14ac:dyDescent="0.15">
      <c r="A35" s="174" t="str">
        <f>IF(連結実質赤字比率に係る赤字・黒字の構成分析!C$35="",NA(),連結実質赤字比率に係る赤字・黒字の構成分析!C$35)</f>
        <v>一般会計</v>
      </c>
      <c r="B35" s="174" t="e">
        <f>IF(ROUND(VALUE(SUBSTITUTE(連結実質赤字比率に係る赤字・黒字の構成分析!F$35,"▲", "-")), 2) &lt; 0, ABS(ROUND(VALUE(SUBSTITUTE(連結実質赤字比率に係る赤字・黒字の構成分析!F$35,"▲", "-")), 2)), NA())</f>
        <v>#N/A</v>
      </c>
      <c r="C35" s="174">
        <f>IF(ROUND(VALUE(SUBSTITUTE(連結実質赤字比率に係る赤字・黒字の構成分析!F$35,"▲", "-")), 2) &gt;= 0, ABS(ROUND(VALUE(SUBSTITUTE(連結実質赤字比率に係る赤字・黒字の構成分析!F$35,"▲", "-")), 2)), NA())</f>
        <v>5.0999999999999996</v>
      </c>
      <c r="D35" s="174" t="e">
        <f>IF(ROUND(VALUE(SUBSTITUTE(連結実質赤字比率に係る赤字・黒字の構成分析!G$35,"▲", "-")), 2) &lt; 0, ABS(ROUND(VALUE(SUBSTITUTE(連結実質赤字比率に係る赤字・黒字の構成分析!G$35,"▲", "-")), 2)), NA())</f>
        <v>#N/A</v>
      </c>
      <c r="E35" s="174">
        <f>IF(ROUND(VALUE(SUBSTITUTE(連結実質赤字比率に係る赤字・黒字の構成分析!G$35,"▲", "-")), 2) &gt;= 0, ABS(ROUND(VALUE(SUBSTITUTE(連結実質赤字比率に係る赤字・黒字の構成分析!G$35,"▲", "-")), 2)), NA())</f>
        <v>5.21</v>
      </c>
      <c r="F35" s="174" t="e">
        <f>IF(ROUND(VALUE(SUBSTITUTE(連結実質赤字比率に係る赤字・黒字の構成分析!H$35,"▲", "-")), 2) &lt; 0, ABS(ROUND(VALUE(SUBSTITUTE(連結実質赤字比率に係る赤字・黒字の構成分析!H$35,"▲", "-")), 2)), NA())</f>
        <v>#N/A</v>
      </c>
      <c r="G35" s="174">
        <f>IF(ROUND(VALUE(SUBSTITUTE(連結実質赤字比率に係る赤字・黒字の構成分析!H$35,"▲", "-")), 2) &gt;= 0, ABS(ROUND(VALUE(SUBSTITUTE(連結実質赤字比率に係る赤字・黒字の構成分析!H$35,"▲", "-")), 2)), NA())</f>
        <v>4.13</v>
      </c>
      <c r="H35" s="174" t="e">
        <f>IF(ROUND(VALUE(SUBSTITUTE(連結実質赤字比率に係る赤字・黒字の構成分析!I$35,"▲", "-")), 2) &lt; 0, ABS(ROUND(VALUE(SUBSTITUTE(連結実質赤字比率に係る赤字・黒字の構成分析!I$35,"▲", "-")), 2)), NA())</f>
        <v>#N/A</v>
      </c>
      <c r="I35" s="174">
        <f>IF(ROUND(VALUE(SUBSTITUTE(連結実質赤字比率に係る赤字・黒字の構成分析!I$35,"▲", "-")), 2) &gt;= 0, ABS(ROUND(VALUE(SUBSTITUTE(連結実質赤字比率に係る赤字・黒字の構成分析!I$35,"▲", "-")), 2)), NA())</f>
        <v>4.07</v>
      </c>
      <c r="J35" s="174" t="e">
        <f>IF(ROUND(VALUE(SUBSTITUTE(連結実質赤字比率に係る赤字・黒字の構成分析!J$35,"▲", "-")), 2) &lt; 0, ABS(ROUND(VALUE(SUBSTITUTE(連結実質赤字比率に係る赤字・黒字の構成分析!J$35,"▲", "-")), 2)), NA())</f>
        <v>#N/A</v>
      </c>
      <c r="K35" s="174">
        <f>IF(ROUND(VALUE(SUBSTITUTE(連結実質赤字比率に係る赤字・黒字の構成分析!J$35,"▲", "-")), 2) &gt;= 0, ABS(ROUND(VALUE(SUBSTITUTE(連結実質赤字比率に係る赤字・黒字の構成分析!J$35,"▲", "-")), 2)), NA())</f>
        <v>3.61</v>
      </c>
    </row>
    <row r="36" spans="1:16" x14ac:dyDescent="0.15">
      <c r="A36" s="174" t="str">
        <f>IF(連結実質赤字比率に係る赤字・黒字の構成分析!C$34="",NA(),連結実質赤字比率に係る赤字・黒字の構成分析!C$34)</f>
        <v>上水道事業会計</v>
      </c>
      <c r="B36" s="174" t="e">
        <f>IF(ROUND(VALUE(SUBSTITUTE(連結実質赤字比率に係る赤字・黒字の構成分析!F$34,"▲", "-")), 2) &lt; 0, ABS(ROUND(VALUE(SUBSTITUTE(連結実質赤字比率に係る赤字・黒字の構成分析!F$34,"▲", "-")), 2)), NA())</f>
        <v>#VALUE!</v>
      </c>
      <c r="C36" s="174" t="e">
        <f>IF(ROUND(VALUE(SUBSTITUTE(連結実質赤字比率に係る赤字・黒字の構成分析!F$34,"▲", "-")), 2) &gt;= 0, ABS(ROUND(VALUE(SUBSTITUTE(連結実質赤字比率に係る赤字・黒字の構成分析!F$34,"▲", "-")), 2)), NA())</f>
        <v>#VALUE!</v>
      </c>
      <c r="D36" s="174" t="e">
        <f>IF(ROUND(VALUE(SUBSTITUTE(連結実質赤字比率に係る赤字・黒字の構成分析!G$34,"▲", "-")), 2) &lt; 0, ABS(ROUND(VALUE(SUBSTITUTE(連結実質赤字比率に係る赤字・黒字の構成分析!G$34,"▲", "-")), 2)), NA())</f>
        <v>#VALUE!</v>
      </c>
      <c r="E36" s="174" t="e">
        <f>IF(ROUND(VALUE(SUBSTITUTE(連結実質赤字比率に係る赤字・黒字の構成分析!G$34,"▲", "-")), 2) &gt;= 0, ABS(ROUND(VALUE(SUBSTITUTE(連結実質赤字比率に係る赤字・黒字の構成分析!G$34,"▲", "-")), 2)), NA())</f>
        <v>#VALUE!</v>
      </c>
      <c r="F36" s="174" t="e">
        <f>IF(ROUND(VALUE(SUBSTITUTE(連結実質赤字比率に係る赤字・黒字の構成分析!H$34,"▲", "-")), 2) &lt; 0, ABS(ROUND(VALUE(SUBSTITUTE(連結実質赤字比率に係る赤字・黒字の構成分析!H$34,"▲", "-")), 2)), NA())</f>
        <v>#VALUE!</v>
      </c>
      <c r="G36" s="174" t="e">
        <f>IF(ROUND(VALUE(SUBSTITUTE(連結実質赤字比率に係る赤字・黒字の構成分析!H$34,"▲", "-")), 2) &gt;= 0, ABS(ROUND(VALUE(SUBSTITUTE(連結実質赤字比率に係る赤字・黒字の構成分析!H$34,"▲", "-")), 2)), NA())</f>
        <v>#VALUE!</v>
      </c>
      <c r="H36" s="174" t="e">
        <f>IF(ROUND(VALUE(SUBSTITUTE(連結実質赤字比率に係る赤字・黒字の構成分析!I$34,"▲", "-")), 2) &lt; 0, ABS(ROUND(VALUE(SUBSTITUTE(連結実質赤字比率に係る赤字・黒字の構成分析!I$34,"▲", "-")), 2)), NA())</f>
        <v>#N/A</v>
      </c>
      <c r="I36" s="174">
        <f>IF(ROUND(VALUE(SUBSTITUTE(連結実質赤字比率に係る赤字・黒字の構成分析!I$34,"▲", "-")), 2) &gt;= 0, ABS(ROUND(VALUE(SUBSTITUTE(連結実質赤字比率に係る赤字・黒字の構成分析!I$34,"▲", "-")), 2)), NA())</f>
        <v>7.41</v>
      </c>
      <c r="J36" s="174" t="e">
        <f>IF(ROUND(VALUE(SUBSTITUTE(連結実質赤字比率に係る赤字・黒字の構成分析!J$34,"▲", "-")), 2) &lt; 0, ABS(ROUND(VALUE(SUBSTITUTE(連結実質赤字比率に係る赤字・黒字の構成分析!J$34,"▲", "-")), 2)), NA())</f>
        <v>#N/A</v>
      </c>
      <c r="K36" s="174">
        <f>IF(ROUND(VALUE(SUBSTITUTE(連結実質赤字比率に係る赤字・黒字の構成分析!J$34,"▲", "-")), 2) &gt;= 0, ABS(ROUND(VALUE(SUBSTITUTE(連結実質赤字比率に係る赤字・黒字の構成分析!J$34,"▲", "-")), 2)), NA())</f>
        <v>5.92</v>
      </c>
    </row>
    <row r="39" spans="1:16" x14ac:dyDescent="0.15">
      <c r="A39" s="143" t="s">
        <v>58</v>
      </c>
    </row>
    <row r="40" spans="1:16" x14ac:dyDescent="0.15">
      <c r="A40" s="175"/>
      <c r="B40" s="175" t="str">
        <f>'実質公債費比率（分子）の構造'!K$44</f>
        <v>R01</v>
      </c>
      <c r="C40" s="175"/>
      <c r="D40" s="175"/>
      <c r="E40" s="175" t="str">
        <f>'実質公債費比率（分子）の構造'!L$44</f>
        <v>R02</v>
      </c>
      <c r="F40" s="175"/>
      <c r="G40" s="175"/>
      <c r="H40" s="175" t="str">
        <f>'実質公債費比率（分子）の構造'!M$44</f>
        <v>R03</v>
      </c>
      <c r="I40" s="175"/>
      <c r="J40" s="175"/>
      <c r="K40" s="175" t="str">
        <f>'実質公債費比率（分子）の構造'!N$44</f>
        <v>R04</v>
      </c>
      <c r="L40" s="175"/>
      <c r="M40" s="175"/>
      <c r="N40" s="175" t="str">
        <f>'実質公債費比率（分子）の構造'!O$44</f>
        <v>R05</v>
      </c>
      <c r="O40" s="175"/>
      <c r="P40" s="175"/>
    </row>
    <row r="41" spans="1:16" x14ac:dyDescent="0.15">
      <c r="A41" s="175"/>
      <c r="B41" s="175" t="s">
        <v>59</v>
      </c>
      <c r="C41" s="175"/>
      <c r="D41" s="175" t="s">
        <v>60</v>
      </c>
      <c r="E41" s="175" t="s">
        <v>59</v>
      </c>
      <c r="F41" s="175"/>
      <c r="G41" s="175" t="s">
        <v>60</v>
      </c>
      <c r="H41" s="175" t="s">
        <v>59</v>
      </c>
      <c r="I41" s="175"/>
      <c r="J41" s="175" t="s">
        <v>60</v>
      </c>
      <c r="K41" s="175" t="s">
        <v>59</v>
      </c>
      <c r="L41" s="175"/>
      <c r="M41" s="175" t="s">
        <v>60</v>
      </c>
      <c r="N41" s="175" t="s">
        <v>59</v>
      </c>
      <c r="O41" s="175"/>
      <c r="P41" s="175" t="s">
        <v>60</v>
      </c>
    </row>
    <row r="42" spans="1:16" x14ac:dyDescent="0.15">
      <c r="A42" s="175" t="s">
        <v>61</v>
      </c>
      <c r="B42" s="175"/>
      <c r="C42" s="175"/>
      <c r="D42" s="175">
        <f>'実質公債費比率（分子）の構造'!K$52</f>
        <v>437</v>
      </c>
      <c r="E42" s="175"/>
      <c r="F42" s="175"/>
      <c r="G42" s="175">
        <f>'実質公債費比率（分子）の構造'!L$52</f>
        <v>469</v>
      </c>
      <c r="H42" s="175"/>
      <c r="I42" s="175"/>
      <c r="J42" s="175">
        <f>'実質公債費比率（分子）の構造'!M$52</f>
        <v>500</v>
      </c>
      <c r="K42" s="175"/>
      <c r="L42" s="175"/>
      <c r="M42" s="175">
        <f>'実質公債費比率（分子）の構造'!N$52</f>
        <v>629</v>
      </c>
      <c r="N42" s="175"/>
      <c r="O42" s="175"/>
      <c r="P42" s="175">
        <f>'実質公債費比率（分子）の構造'!O$52</f>
        <v>680</v>
      </c>
    </row>
    <row r="43" spans="1:16" x14ac:dyDescent="0.15">
      <c r="A43" s="175" t="s">
        <v>16</v>
      </c>
      <c r="B43" s="175" t="str">
        <f>'実質公債費比率（分子）の構造'!K$51</f>
        <v>-</v>
      </c>
      <c r="C43" s="175"/>
      <c r="D43" s="175"/>
      <c r="E43" s="175" t="str">
        <f>'実質公債費比率（分子）の構造'!L$51</f>
        <v>-</v>
      </c>
      <c r="F43" s="175"/>
      <c r="G43" s="175"/>
      <c r="H43" s="175" t="str">
        <f>'実質公債費比率（分子）の構造'!M$51</f>
        <v>-</v>
      </c>
      <c r="I43" s="175"/>
      <c r="J43" s="175"/>
      <c r="K43" s="175" t="str">
        <f>'実質公債費比率（分子）の構造'!N$51</f>
        <v>-</v>
      </c>
      <c r="L43" s="175"/>
      <c r="M43" s="175"/>
      <c r="N43" s="175" t="str">
        <f>'実質公債費比率（分子）の構造'!O$51</f>
        <v>-</v>
      </c>
      <c r="O43" s="175"/>
      <c r="P43" s="175"/>
    </row>
    <row r="44" spans="1:16" x14ac:dyDescent="0.15">
      <c r="A44" s="175" t="s">
        <v>62</v>
      </c>
      <c r="B44" s="175" t="str">
        <f>'実質公債費比率（分子）の構造'!K$50</f>
        <v>-</v>
      </c>
      <c r="C44" s="175"/>
      <c r="D44" s="175"/>
      <c r="E44" s="175" t="str">
        <f>'実質公債費比率（分子）の構造'!L$50</f>
        <v>-</v>
      </c>
      <c r="F44" s="175"/>
      <c r="G44" s="175"/>
      <c r="H44" s="175" t="str">
        <f>'実質公債費比率（分子）の構造'!M$50</f>
        <v>-</v>
      </c>
      <c r="I44" s="175"/>
      <c r="J44" s="175"/>
      <c r="K44" s="175" t="str">
        <f>'実質公債費比率（分子）の構造'!N$50</f>
        <v>-</v>
      </c>
      <c r="L44" s="175"/>
      <c r="M44" s="175"/>
      <c r="N44" s="175" t="str">
        <f>'実質公債費比率（分子）の構造'!O$50</f>
        <v>-</v>
      </c>
      <c r="O44" s="175"/>
      <c r="P44" s="175"/>
    </row>
    <row r="45" spans="1:16" x14ac:dyDescent="0.15">
      <c r="A45" s="175" t="s">
        <v>63</v>
      </c>
      <c r="B45" s="175">
        <f>'実質公債費比率（分子）の構造'!K$49</f>
        <v>4</v>
      </c>
      <c r="C45" s="175"/>
      <c r="D45" s="175"/>
      <c r="E45" s="175">
        <f>'実質公債費比率（分子）の構造'!L$49</f>
        <v>5</v>
      </c>
      <c r="F45" s="175"/>
      <c r="G45" s="175"/>
      <c r="H45" s="175">
        <f>'実質公債費比率（分子）の構造'!M$49</f>
        <v>8</v>
      </c>
      <c r="I45" s="175"/>
      <c r="J45" s="175"/>
      <c r="K45" s="175">
        <f>'実質公債費比率（分子）の構造'!N$49</f>
        <v>9</v>
      </c>
      <c r="L45" s="175"/>
      <c r="M45" s="175"/>
      <c r="N45" s="175">
        <f>'実質公債費比率（分子）の構造'!O$49</f>
        <v>9</v>
      </c>
      <c r="O45" s="175"/>
      <c r="P45" s="175"/>
    </row>
    <row r="46" spans="1:16" x14ac:dyDescent="0.15">
      <c r="A46" s="175" t="s">
        <v>64</v>
      </c>
      <c r="B46" s="175">
        <f>'実質公債費比率（分子）の構造'!K$48</f>
        <v>216</v>
      </c>
      <c r="C46" s="175"/>
      <c r="D46" s="175"/>
      <c r="E46" s="175">
        <f>'実質公債費比率（分子）の構造'!L$48</f>
        <v>195</v>
      </c>
      <c r="F46" s="175"/>
      <c r="G46" s="175"/>
      <c r="H46" s="175">
        <f>'実質公債費比率（分子）の構造'!M$48</f>
        <v>171</v>
      </c>
      <c r="I46" s="175"/>
      <c r="J46" s="175"/>
      <c r="K46" s="175">
        <f>'実質公債費比率（分子）の構造'!N$48</f>
        <v>198</v>
      </c>
      <c r="L46" s="175"/>
      <c r="M46" s="175"/>
      <c r="N46" s="175">
        <f>'実質公債費比率（分子）の構造'!O$48</f>
        <v>211</v>
      </c>
      <c r="O46" s="175"/>
      <c r="P46" s="175"/>
    </row>
    <row r="47" spans="1:16" x14ac:dyDescent="0.15">
      <c r="A47" s="175" t="s">
        <v>12</v>
      </c>
      <c r="B47" s="175" t="str">
        <f>'実質公債費比率（分子）の構造'!K$47</f>
        <v>-</v>
      </c>
      <c r="C47" s="175"/>
      <c r="D47" s="175"/>
      <c r="E47" s="175" t="str">
        <f>'実質公債費比率（分子）の構造'!L$47</f>
        <v>-</v>
      </c>
      <c r="F47" s="175"/>
      <c r="G47" s="175"/>
      <c r="H47" s="175" t="str">
        <f>'実質公債費比率（分子）の構造'!M$47</f>
        <v>-</v>
      </c>
      <c r="I47" s="175"/>
      <c r="J47" s="175"/>
      <c r="K47" s="175" t="str">
        <f>'実質公債費比率（分子）の構造'!N$47</f>
        <v>-</v>
      </c>
      <c r="L47" s="175"/>
      <c r="M47" s="175"/>
      <c r="N47" s="175" t="str">
        <f>'実質公債費比率（分子）の構造'!O$47</f>
        <v>-</v>
      </c>
      <c r="O47" s="175"/>
      <c r="P47" s="175"/>
    </row>
    <row r="48" spans="1:16" x14ac:dyDescent="0.15">
      <c r="A48" s="175" t="s">
        <v>65</v>
      </c>
      <c r="B48" s="175" t="str">
        <f>'実質公債費比率（分子）の構造'!K$46</f>
        <v>-</v>
      </c>
      <c r="C48" s="175"/>
      <c r="D48" s="175"/>
      <c r="E48" s="175" t="str">
        <f>'実質公債費比率（分子）の構造'!L$46</f>
        <v>-</v>
      </c>
      <c r="F48" s="175"/>
      <c r="G48" s="175"/>
      <c r="H48" s="175" t="str">
        <f>'実質公債費比率（分子）の構造'!M$46</f>
        <v>-</v>
      </c>
      <c r="I48" s="175"/>
      <c r="J48" s="175"/>
      <c r="K48" s="175" t="str">
        <f>'実質公債費比率（分子）の構造'!N$46</f>
        <v>-</v>
      </c>
      <c r="L48" s="175"/>
      <c r="M48" s="175"/>
      <c r="N48" s="175" t="str">
        <f>'実質公債費比率（分子）の構造'!O$46</f>
        <v>-</v>
      </c>
      <c r="O48" s="175"/>
      <c r="P48" s="175"/>
    </row>
    <row r="49" spans="1:16" x14ac:dyDescent="0.15">
      <c r="A49" s="175" t="s">
        <v>66</v>
      </c>
      <c r="B49" s="175">
        <f>'実質公債費比率（分子）の構造'!K$45</f>
        <v>317</v>
      </c>
      <c r="C49" s="175"/>
      <c r="D49" s="175"/>
      <c r="E49" s="175">
        <f>'実質公債費比率（分子）の構造'!L$45</f>
        <v>381</v>
      </c>
      <c r="F49" s="175"/>
      <c r="G49" s="175"/>
      <c r="H49" s="175">
        <f>'実質公債費比率（分子）の構造'!M$45</f>
        <v>558</v>
      </c>
      <c r="I49" s="175"/>
      <c r="J49" s="175"/>
      <c r="K49" s="175">
        <f>'実質公債費比率（分子）の構造'!N$45</f>
        <v>597</v>
      </c>
      <c r="L49" s="175"/>
      <c r="M49" s="175"/>
      <c r="N49" s="175">
        <f>'実質公債費比率（分子）の構造'!O$45</f>
        <v>650</v>
      </c>
      <c r="O49" s="175"/>
      <c r="P49" s="175"/>
    </row>
    <row r="50" spans="1:16" x14ac:dyDescent="0.15">
      <c r="A50" s="175" t="s">
        <v>67</v>
      </c>
      <c r="B50" s="175" t="e">
        <f>NA()</f>
        <v>#N/A</v>
      </c>
      <c r="C50" s="175">
        <f>IF(ISNUMBER('実質公債費比率（分子）の構造'!K$53),'実質公債費比率（分子）の構造'!K$53,NA())</f>
        <v>100</v>
      </c>
      <c r="D50" s="175" t="e">
        <f>NA()</f>
        <v>#N/A</v>
      </c>
      <c r="E50" s="175" t="e">
        <f>NA()</f>
        <v>#N/A</v>
      </c>
      <c r="F50" s="175">
        <f>IF(ISNUMBER('実質公債費比率（分子）の構造'!L$53),'実質公債費比率（分子）の構造'!L$53,NA())</f>
        <v>112</v>
      </c>
      <c r="G50" s="175" t="e">
        <f>NA()</f>
        <v>#N/A</v>
      </c>
      <c r="H50" s="175" t="e">
        <f>NA()</f>
        <v>#N/A</v>
      </c>
      <c r="I50" s="175">
        <f>IF(ISNUMBER('実質公債費比率（分子）の構造'!M$53),'実質公債費比率（分子）の構造'!M$53,NA())</f>
        <v>237</v>
      </c>
      <c r="J50" s="175" t="e">
        <f>NA()</f>
        <v>#N/A</v>
      </c>
      <c r="K50" s="175" t="e">
        <f>NA()</f>
        <v>#N/A</v>
      </c>
      <c r="L50" s="175">
        <f>IF(ISNUMBER('実質公債費比率（分子）の構造'!N$53),'実質公債費比率（分子）の構造'!N$53,NA())</f>
        <v>175</v>
      </c>
      <c r="M50" s="175" t="e">
        <f>NA()</f>
        <v>#N/A</v>
      </c>
      <c r="N50" s="175" t="e">
        <f>NA()</f>
        <v>#N/A</v>
      </c>
      <c r="O50" s="175">
        <f>IF(ISNUMBER('実質公債費比率（分子）の構造'!O$53),'実質公債費比率（分子）の構造'!O$53,NA())</f>
        <v>190</v>
      </c>
      <c r="P50" s="175" t="e">
        <f>NA()</f>
        <v>#N/A</v>
      </c>
    </row>
    <row r="53" spans="1:16" x14ac:dyDescent="0.15">
      <c r="A53" s="143" t="s">
        <v>68</v>
      </c>
    </row>
    <row r="54" spans="1:16" x14ac:dyDescent="0.15">
      <c r="A54" s="174"/>
      <c r="B54" s="174" t="str">
        <f>'将来負担比率（分子）の構造'!I$40</f>
        <v>R01</v>
      </c>
      <c r="C54" s="174"/>
      <c r="D54" s="174"/>
      <c r="E54" s="174" t="str">
        <f>'将来負担比率（分子）の構造'!J$40</f>
        <v>R02</v>
      </c>
      <c r="F54" s="174"/>
      <c r="G54" s="174"/>
      <c r="H54" s="174" t="str">
        <f>'将来負担比率（分子）の構造'!K$40</f>
        <v>R03</v>
      </c>
      <c r="I54" s="174"/>
      <c r="J54" s="174"/>
      <c r="K54" s="174" t="str">
        <f>'将来負担比率（分子）の構造'!L$40</f>
        <v>R04</v>
      </c>
      <c r="L54" s="174"/>
      <c r="M54" s="174"/>
      <c r="N54" s="174" t="str">
        <f>'将来負担比率（分子）の構造'!M$40</f>
        <v>R05</v>
      </c>
      <c r="O54" s="174"/>
      <c r="P54" s="174"/>
    </row>
    <row r="55" spans="1:16" x14ac:dyDescent="0.15">
      <c r="A55" s="174"/>
      <c r="B55" s="174" t="s">
        <v>69</v>
      </c>
      <c r="C55" s="174"/>
      <c r="D55" s="174" t="s">
        <v>70</v>
      </c>
      <c r="E55" s="174" t="s">
        <v>69</v>
      </c>
      <c r="F55" s="174"/>
      <c r="G55" s="174" t="s">
        <v>70</v>
      </c>
      <c r="H55" s="174" t="s">
        <v>69</v>
      </c>
      <c r="I55" s="174"/>
      <c r="J55" s="174" t="s">
        <v>70</v>
      </c>
      <c r="K55" s="174" t="s">
        <v>69</v>
      </c>
      <c r="L55" s="174"/>
      <c r="M55" s="174" t="s">
        <v>70</v>
      </c>
      <c r="N55" s="174" t="s">
        <v>69</v>
      </c>
      <c r="O55" s="174"/>
      <c r="P55" s="174" t="s">
        <v>70</v>
      </c>
    </row>
    <row r="56" spans="1:16" x14ac:dyDescent="0.15">
      <c r="A56" s="174" t="s">
        <v>43</v>
      </c>
      <c r="B56" s="174"/>
      <c r="C56" s="174"/>
      <c r="D56" s="174">
        <f>'将来負担比率（分子）の構造'!I$52</f>
        <v>3947</v>
      </c>
      <c r="E56" s="174"/>
      <c r="F56" s="174"/>
      <c r="G56" s="174">
        <f>'将来負担比率（分子）の構造'!J$52</f>
        <v>4365</v>
      </c>
      <c r="H56" s="174"/>
      <c r="I56" s="174"/>
      <c r="J56" s="174">
        <f>'将来負担比率（分子）の構造'!K$52</f>
        <v>4689</v>
      </c>
      <c r="K56" s="174"/>
      <c r="L56" s="174"/>
      <c r="M56" s="174">
        <f>'将来負担比率（分子）の構造'!L$52</f>
        <v>5358</v>
      </c>
      <c r="N56" s="174"/>
      <c r="O56" s="174"/>
      <c r="P56" s="174">
        <f>'将来負担比率（分子）の構造'!M$52</f>
        <v>5010</v>
      </c>
    </row>
    <row r="57" spans="1:16" x14ac:dyDescent="0.15">
      <c r="A57" s="174" t="s">
        <v>42</v>
      </c>
      <c r="B57" s="174"/>
      <c r="C57" s="174"/>
      <c r="D57" s="174">
        <f>'将来負担比率（分子）の構造'!I$51</f>
        <v>2426</v>
      </c>
      <c r="E57" s="174"/>
      <c r="F57" s="174"/>
      <c r="G57" s="174">
        <f>'将来負担比率（分子）の構造'!J$51</f>
        <v>3247</v>
      </c>
      <c r="H57" s="174"/>
      <c r="I57" s="174"/>
      <c r="J57" s="174">
        <f>'将来負担比率（分子）の構造'!K$51</f>
        <v>2515</v>
      </c>
      <c r="K57" s="174"/>
      <c r="L57" s="174"/>
      <c r="M57" s="174">
        <f>'将来負担比率（分子）の構造'!L$51</f>
        <v>1811</v>
      </c>
      <c r="N57" s="174"/>
      <c r="O57" s="174"/>
      <c r="P57" s="174">
        <f>'将来負担比率（分子）の構造'!M$51</f>
        <v>1164</v>
      </c>
    </row>
    <row r="58" spans="1:16" x14ac:dyDescent="0.15">
      <c r="A58" s="174" t="s">
        <v>41</v>
      </c>
      <c r="B58" s="174"/>
      <c r="C58" s="174"/>
      <c r="D58" s="174">
        <f>'将来負担比率（分子）の構造'!I$50</f>
        <v>19426</v>
      </c>
      <c r="E58" s="174"/>
      <c r="F58" s="174"/>
      <c r="G58" s="174">
        <f>'将来負担比率（分子）の構造'!J$50</f>
        <v>18001</v>
      </c>
      <c r="H58" s="174"/>
      <c r="I58" s="174"/>
      <c r="J58" s="174">
        <f>'将来負担比率（分子）の構造'!K$50</f>
        <v>18243</v>
      </c>
      <c r="K58" s="174"/>
      <c r="L58" s="174"/>
      <c r="M58" s="174">
        <f>'将来負担比率（分子）の構造'!L$50</f>
        <v>18237</v>
      </c>
      <c r="N58" s="174"/>
      <c r="O58" s="174"/>
      <c r="P58" s="174">
        <f>'将来負担比率（分子）の構造'!M$50</f>
        <v>18523</v>
      </c>
    </row>
    <row r="59" spans="1:16" x14ac:dyDescent="0.15">
      <c r="A59" s="174" t="s">
        <v>39</v>
      </c>
      <c r="B59" s="174" t="str">
        <f>'将来負担比率（分子）の構造'!I$49</f>
        <v>-</v>
      </c>
      <c r="C59" s="174"/>
      <c r="D59" s="174"/>
      <c r="E59" s="174" t="str">
        <f>'将来負担比率（分子）の構造'!J$49</f>
        <v>-</v>
      </c>
      <c r="F59" s="174"/>
      <c r="G59" s="174"/>
      <c r="H59" s="174" t="str">
        <f>'将来負担比率（分子）の構造'!K$49</f>
        <v>-</v>
      </c>
      <c r="I59" s="174"/>
      <c r="J59" s="174"/>
      <c r="K59" s="174" t="str">
        <f>'将来負担比率（分子）の構造'!L$49</f>
        <v>-</v>
      </c>
      <c r="L59" s="174"/>
      <c r="M59" s="174"/>
      <c r="N59" s="174" t="str">
        <f>'将来負担比率（分子）の構造'!M$49</f>
        <v>-</v>
      </c>
      <c r="O59" s="174"/>
      <c r="P59" s="174"/>
    </row>
    <row r="60" spans="1:16" x14ac:dyDescent="0.15">
      <c r="A60" s="174" t="s">
        <v>38</v>
      </c>
      <c r="B60" s="174" t="str">
        <f>'将来負担比率（分子）の構造'!I$48</f>
        <v>-</v>
      </c>
      <c r="C60" s="174"/>
      <c r="D60" s="174"/>
      <c r="E60" s="174" t="str">
        <f>'将来負担比率（分子）の構造'!J$48</f>
        <v>-</v>
      </c>
      <c r="F60" s="174"/>
      <c r="G60" s="174"/>
      <c r="H60" s="174" t="str">
        <f>'将来負担比率（分子）の構造'!K$48</f>
        <v>-</v>
      </c>
      <c r="I60" s="174"/>
      <c r="J60" s="174"/>
      <c r="K60" s="174" t="str">
        <f>'将来負担比率（分子）の構造'!L$48</f>
        <v>-</v>
      </c>
      <c r="L60" s="174"/>
      <c r="M60" s="174"/>
      <c r="N60" s="174" t="str">
        <f>'将来負担比率（分子）の構造'!M$48</f>
        <v>-</v>
      </c>
      <c r="O60" s="174"/>
      <c r="P60" s="174"/>
    </row>
    <row r="61" spans="1:16" x14ac:dyDescent="0.15">
      <c r="A61" s="174" t="s">
        <v>36</v>
      </c>
      <c r="B61" s="174" t="str">
        <f>'将来負担比率（分子）の構造'!I$46</f>
        <v>-</v>
      </c>
      <c r="C61" s="174"/>
      <c r="D61" s="174"/>
      <c r="E61" s="174" t="str">
        <f>'将来負担比率（分子）の構造'!J$46</f>
        <v>-</v>
      </c>
      <c r="F61" s="174"/>
      <c r="G61" s="174"/>
      <c r="H61" s="174" t="str">
        <f>'将来負担比率（分子）の構造'!K$46</f>
        <v>-</v>
      </c>
      <c r="I61" s="174"/>
      <c r="J61" s="174"/>
      <c r="K61" s="174" t="str">
        <f>'将来負担比率（分子）の構造'!L$46</f>
        <v>-</v>
      </c>
      <c r="L61" s="174"/>
      <c r="M61" s="174"/>
      <c r="N61" s="174" t="str">
        <f>'将来負担比率（分子）の構造'!M$46</f>
        <v>-</v>
      </c>
      <c r="O61" s="174"/>
      <c r="P61" s="174"/>
    </row>
    <row r="62" spans="1:16" x14ac:dyDescent="0.15">
      <c r="A62" s="174" t="s">
        <v>35</v>
      </c>
      <c r="B62" s="174">
        <f>'将来負担比率（分子）の構造'!I$45</f>
        <v>735</v>
      </c>
      <c r="C62" s="174"/>
      <c r="D62" s="174"/>
      <c r="E62" s="174">
        <f>'将来負担比率（分子）の構造'!J$45</f>
        <v>652</v>
      </c>
      <c r="F62" s="174"/>
      <c r="G62" s="174"/>
      <c r="H62" s="174">
        <f>'将来負担比率（分子）の構造'!K$45</f>
        <v>654</v>
      </c>
      <c r="I62" s="174"/>
      <c r="J62" s="174"/>
      <c r="K62" s="174">
        <f>'将来負担比率（分子）の構造'!L$45</f>
        <v>619</v>
      </c>
      <c r="L62" s="174"/>
      <c r="M62" s="174"/>
      <c r="N62" s="174">
        <f>'将来負担比率（分子）の構造'!M$45</f>
        <v>612</v>
      </c>
      <c r="O62" s="174"/>
      <c r="P62" s="174"/>
    </row>
    <row r="63" spans="1:16" x14ac:dyDescent="0.15">
      <c r="A63" s="174" t="s">
        <v>34</v>
      </c>
      <c r="B63" s="174">
        <f>'将来負担比率（分子）の構造'!I$44</f>
        <v>32</v>
      </c>
      <c r="C63" s="174"/>
      <c r="D63" s="174"/>
      <c r="E63" s="174">
        <f>'将来負担比率（分子）の構造'!J$44</f>
        <v>39</v>
      </c>
      <c r="F63" s="174"/>
      <c r="G63" s="174"/>
      <c r="H63" s="174">
        <f>'将来負担比率（分子）の構造'!K$44</f>
        <v>37</v>
      </c>
      <c r="I63" s="174"/>
      <c r="J63" s="174"/>
      <c r="K63" s="174">
        <f>'将来負担比率（分子）の構造'!L$44</f>
        <v>33</v>
      </c>
      <c r="L63" s="174"/>
      <c r="M63" s="174"/>
      <c r="N63" s="174">
        <f>'将来負担比率（分子）の構造'!M$44</f>
        <v>34</v>
      </c>
      <c r="O63" s="174"/>
      <c r="P63" s="174"/>
    </row>
    <row r="64" spans="1:16" x14ac:dyDescent="0.15">
      <c r="A64" s="174" t="s">
        <v>33</v>
      </c>
      <c r="B64" s="174">
        <f>'将来負担比率（分子）の構造'!I$43</f>
        <v>2763</v>
      </c>
      <c r="C64" s="174"/>
      <c r="D64" s="174"/>
      <c r="E64" s="174">
        <f>'将来負担比率（分子）の構造'!J$43</f>
        <v>2570</v>
      </c>
      <c r="F64" s="174"/>
      <c r="G64" s="174"/>
      <c r="H64" s="174">
        <f>'将来負担比率（分子）の構造'!K$43</f>
        <v>2326</v>
      </c>
      <c r="I64" s="174"/>
      <c r="J64" s="174"/>
      <c r="K64" s="174">
        <f>'将来負担比率（分子）の構造'!L$43</f>
        <v>2136</v>
      </c>
      <c r="L64" s="174"/>
      <c r="M64" s="174"/>
      <c r="N64" s="174">
        <f>'将来負担比率（分子）の構造'!M$43</f>
        <v>2459</v>
      </c>
      <c r="O64" s="174"/>
      <c r="P64" s="174"/>
    </row>
    <row r="65" spans="1:16" x14ac:dyDescent="0.15">
      <c r="A65" s="174" t="s">
        <v>32</v>
      </c>
      <c r="B65" s="174" t="str">
        <f>'将来負担比率（分子）の構造'!I$42</f>
        <v>-</v>
      </c>
      <c r="C65" s="174"/>
      <c r="D65" s="174"/>
      <c r="E65" s="174" t="str">
        <f>'将来負担比率（分子）の構造'!J$42</f>
        <v>-</v>
      </c>
      <c r="F65" s="174"/>
      <c r="G65" s="174"/>
      <c r="H65" s="174" t="str">
        <f>'将来負担比率（分子）の構造'!K$42</f>
        <v>-</v>
      </c>
      <c r="I65" s="174"/>
      <c r="J65" s="174"/>
      <c r="K65" s="174" t="str">
        <f>'将来負担比率（分子）の構造'!L$42</f>
        <v>-</v>
      </c>
      <c r="L65" s="174"/>
      <c r="M65" s="174"/>
      <c r="N65" s="174" t="str">
        <f>'将来負担比率（分子）の構造'!M$42</f>
        <v>-</v>
      </c>
      <c r="O65" s="174"/>
      <c r="P65" s="174"/>
    </row>
    <row r="66" spans="1:16" x14ac:dyDescent="0.15">
      <c r="A66" s="174" t="s">
        <v>31</v>
      </c>
      <c r="B66" s="174">
        <f>'将来負担比率（分子）の構造'!I$41</f>
        <v>5873</v>
      </c>
      <c r="C66" s="174"/>
      <c r="D66" s="174"/>
      <c r="E66" s="174">
        <f>'将来負担比率（分子）の構造'!J$41</f>
        <v>6113</v>
      </c>
      <c r="F66" s="174"/>
      <c r="G66" s="174"/>
      <c r="H66" s="174">
        <f>'将来負担比率（分子）の構造'!K$41</f>
        <v>6902</v>
      </c>
      <c r="I66" s="174"/>
      <c r="J66" s="174"/>
      <c r="K66" s="174">
        <f>'将来負担比率（分子）の構造'!L$41</f>
        <v>7315</v>
      </c>
      <c r="L66" s="174"/>
      <c r="M66" s="174"/>
      <c r="N66" s="174">
        <f>'将来負担比率（分子）の構造'!M$41</f>
        <v>8257</v>
      </c>
      <c r="O66" s="174"/>
      <c r="P66" s="174"/>
    </row>
    <row r="67" spans="1:16" x14ac:dyDescent="0.15">
      <c r="A67" s="174" t="s">
        <v>71</v>
      </c>
      <c r="B67" s="174" t="e">
        <f>NA()</f>
        <v>#N/A</v>
      </c>
      <c r="C67" s="174">
        <f>IF(ISNUMBER('将来負担比率（分子）の構造'!I$53), IF('将来負担比率（分子）の構造'!I$53 &lt; 0, 0, '将来負担比率（分子）の構造'!I$53), NA())</f>
        <v>0</v>
      </c>
      <c r="D67" s="174" t="e">
        <f>NA()</f>
        <v>#N/A</v>
      </c>
      <c r="E67" s="174" t="e">
        <f>NA()</f>
        <v>#N/A</v>
      </c>
      <c r="F67" s="174">
        <f>IF(ISNUMBER('将来負担比率（分子）の構造'!J$53), IF('将来負担比率（分子）の構造'!J$53 &lt; 0, 0, '将来負担比率（分子）の構造'!J$53), NA())</f>
        <v>0</v>
      </c>
      <c r="G67" s="174" t="e">
        <f>NA()</f>
        <v>#N/A</v>
      </c>
      <c r="H67" s="174" t="e">
        <f>NA()</f>
        <v>#N/A</v>
      </c>
      <c r="I67" s="174">
        <f>IF(ISNUMBER('将来負担比率（分子）の構造'!K$53), IF('将来負担比率（分子）の構造'!K$53 &lt; 0, 0, '将来負担比率（分子）の構造'!K$53), NA())</f>
        <v>0</v>
      </c>
      <c r="J67" s="174" t="e">
        <f>NA()</f>
        <v>#N/A</v>
      </c>
      <c r="K67" s="174" t="e">
        <f>NA()</f>
        <v>#N/A</v>
      </c>
      <c r="L67" s="174">
        <f>IF(ISNUMBER('将来負担比率（分子）の構造'!L$53), IF('将来負担比率（分子）の構造'!L$53 &lt; 0, 0, '将来負担比率（分子）の構造'!L$53), NA())</f>
        <v>0</v>
      </c>
      <c r="M67" s="174" t="e">
        <f>NA()</f>
        <v>#N/A</v>
      </c>
      <c r="N67" s="174" t="e">
        <f>NA()</f>
        <v>#N/A</v>
      </c>
      <c r="O67" s="174">
        <f>IF(ISNUMBER('将来負担比率（分子）の構造'!M$53), IF('将来負担比率（分子）の構造'!M$53 &lt; 0, 0, '将来負担比率（分子）の構造'!M$53), NA())</f>
        <v>0</v>
      </c>
      <c r="P67" s="174" t="e">
        <f>NA()</f>
        <v>#N/A</v>
      </c>
    </row>
    <row r="70" spans="1:16" x14ac:dyDescent="0.15">
      <c r="A70" s="176" t="s">
        <v>72</v>
      </c>
      <c r="B70" s="176"/>
      <c r="C70" s="176"/>
      <c r="D70" s="176"/>
      <c r="E70" s="176"/>
      <c r="F70" s="176"/>
    </row>
    <row r="71" spans="1:16" x14ac:dyDescent="0.15">
      <c r="A71" s="177"/>
      <c r="B71" s="177" t="str">
        <f>基金残高に係る経年分析!F54</f>
        <v>R03</v>
      </c>
      <c r="C71" s="177" t="str">
        <f>基金残高に係る経年分析!G54</f>
        <v>R04</v>
      </c>
      <c r="D71" s="177" t="str">
        <f>基金残高に係る経年分析!H54</f>
        <v>R05</v>
      </c>
    </row>
    <row r="72" spans="1:16" x14ac:dyDescent="0.15">
      <c r="A72" s="177" t="s">
        <v>73</v>
      </c>
      <c r="B72" s="178">
        <f>基金残高に係る経年分析!F55</f>
        <v>12787</v>
      </c>
      <c r="C72" s="178">
        <f>基金残高に係る経年分析!G55</f>
        <v>12116</v>
      </c>
      <c r="D72" s="178">
        <f>基金残高に係る経年分析!H55</f>
        <v>11637</v>
      </c>
    </row>
    <row r="73" spans="1:16" x14ac:dyDescent="0.15">
      <c r="A73" s="177" t="s">
        <v>74</v>
      </c>
      <c r="B73" s="178">
        <f>基金残高に係る経年分析!F56</f>
        <v>15</v>
      </c>
      <c r="C73" s="178">
        <f>基金残高に係る経年分析!G56</f>
        <v>15</v>
      </c>
      <c r="D73" s="178">
        <f>基金残高に係る経年分析!H56</f>
        <v>15</v>
      </c>
    </row>
    <row r="74" spans="1:16" x14ac:dyDescent="0.15">
      <c r="A74" s="177" t="s">
        <v>75</v>
      </c>
      <c r="B74" s="178">
        <f>基金残高に係る経年分析!F57</f>
        <v>4825</v>
      </c>
      <c r="C74" s="178">
        <f>基金残高に係る経年分析!G57</f>
        <v>5475</v>
      </c>
      <c r="D74" s="178">
        <f>基金残高に係る経年分析!H57</f>
        <v>6225</v>
      </c>
    </row>
  </sheetData>
  <sheetProtection algorithmName="SHA-512" hashValue="dWNovOHKr1N+Lg33/AReJEz3IuTzSGuFGAA8jGkbx+cypB3GKn/il+AVEgELscGRi0COLxQRGQri7hZQcXgIdA==" saltValue="cAWK10yYgLCgPjGlAWRPI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3" customWidth="1"/>
    <col min="2" max="2" width="2.375" style="213" customWidth="1"/>
    <col min="3" max="16" width="2.625" style="213" customWidth="1"/>
    <col min="17" max="17" width="2.375" style="213" customWidth="1"/>
    <col min="18" max="95" width="1.625" style="213" customWidth="1"/>
    <col min="96" max="133" width="1.625" style="225" customWidth="1"/>
    <col min="134" max="143" width="1.625" style="213" customWidth="1"/>
    <col min="144" max="16384" width="0" style="213" hidden="1"/>
  </cols>
  <sheetData>
    <row r="1" spans="2:143" ht="22.5" customHeight="1" thickBot="1" x14ac:dyDescent="0.2">
      <c r="B1" s="211"/>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718" t="s">
        <v>202</v>
      </c>
      <c r="DI1" s="719"/>
      <c r="DJ1" s="719"/>
      <c r="DK1" s="719"/>
      <c r="DL1" s="719"/>
      <c r="DM1" s="719"/>
      <c r="DN1" s="720"/>
      <c r="DO1" s="213"/>
      <c r="DP1" s="718" t="s">
        <v>203</v>
      </c>
      <c r="DQ1" s="719"/>
      <c r="DR1" s="719"/>
      <c r="DS1" s="719"/>
      <c r="DT1" s="719"/>
      <c r="DU1" s="719"/>
      <c r="DV1" s="719"/>
      <c r="DW1" s="719"/>
      <c r="DX1" s="719"/>
      <c r="DY1" s="719"/>
      <c r="DZ1" s="719"/>
      <c r="EA1" s="719"/>
      <c r="EB1" s="719"/>
      <c r="EC1" s="720"/>
      <c r="ED1" s="212"/>
      <c r="EE1" s="212"/>
      <c r="EF1" s="212"/>
      <c r="EG1" s="212"/>
      <c r="EH1" s="212"/>
      <c r="EI1" s="212"/>
      <c r="EJ1" s="212"/>
      <c r="EK1" s="212"/>
      <c r="EL1" s="212"/>
      <c r="EM1" s="212"/>
    </row>
    <row r="2" spans="2:143" ht="22.5" customHeight="1" x14ac:dyDescent="0.15">
      <c r="B2" s="214" t="s">
        <v>204</v>
      </c>
      <c r="R2" s="215"/>
      <c r="S2" s="215"/>
      <c r="T2" s="215"/>
      <c r="U2" s="215"/>
      <c r="V2" s="215"/>
      <c r="W2" s="215"/>
      <c r="X2" s="215"/>
      <c r="Y2" s="215"/>
      <c r="Z2" s="215"/>
      <c r="AA2" s="215"/>
      <c r="AB2" s="215"/>
      <c r="AC2" s="215"/>
      <c r="AE2" s="216"/>
      <c r="AF2" s="216"/>
      <c r="AG2" s="216"/>
      <c r="AH2" s="216"/>
      <c r="AI2" s="216"/>
      <c r="AJ2" s="215"/>
      <c r="AK2" s="215"/>
      <c r="AL2" s="215"/>
      <c r="AM2" s="215"/>
      <c r="AN2" s="215"/>
      <c r="AO2" s="215"/>
      <c r="AP2" s="215"/>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212"/>
      <c r="DK2" s="212"/>
      <c r="DL2" s="212"/>
      <c r="DM2" s="212"/>
      <c r="DN2" s="212"/>
      <c r="DO2" s="212"/>
      <c r="DP2" s="212"/>
      <c r="DQ2" s="212"/>
      <c r="DR2" s="212"/>
      <c r="DS2" s="212"/>
      <c r="DT2" s="212"/>
      <c r="DU2" s="212"/>
      <c r="DV2" s="212"/>
      <c r="DW2" s="212"/>
      <c r="DX2" s="212"/>
      <c r="DY2" s="212"/>
      <c r="DZ2" s="212"/>
      <c r="EA2" s="212"/>
      <c r="EB2" s="212"/>
      <c r="EC2" s="212"/>
    </row>
    <row r="3" spans="2:143" ht="11.25" customHeight="1" x14ac:dyDescent="0.15">
      <c r="B3" s="674" t="s">
        <v>205</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206</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674" t="s">
        <v>207</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676"/>
    </row>
    <row r="4" spans="2:143" ht="11.25" customHeight="1" x14ac:dyDescent="0.15">
      <c r="B4" s="674" t="s">
        <v>1</v>
      </c>
      <c r="C4" s="675"/>
      <c r="D4" s="675"/>
      <c r="E4" s="675"/>
      <c r="F4" s="675"/>
      <c r="G4" s="675"/>
      <c r="H4" s="675"/>
      <c r="I4" s="675"/>
      <c r="J4" s="675"/>
      <c r="K4" s="675"/>
      <c r="L4" s="675"/>
      <c r="M4" s="675"/>
      <c r="N4" s="675"/>
      <c r="O4" s="675"/>
      <c r="P4" s="675"/>
      <c r="Q4" s="676"/>
      <c r="R4" s="674" t="s">
        <v>208</v>
      </c>
      <c r="S4" s="675"/>
      <c r="T4" s="675"/>
      <c r="U4" s="675"/>
      <c r="V4" s="675"/>
      <c r="W4" s="675"/>
      <c r="X4" s="675"/>
      <c r="Y4" s="676"/>
      <c r="Z4" s="674" t="s">
        <v>209</v>
      </c>
      <c r="AA4" s="675"/>
      <c r="AB4" s="675"/>
      <c r="AC4" s="676"/>
      <c r="AD4" s="674" t="s">
        <v>210</v>
      </c>
      <c r="AE4" s="675"/>
      <c r="AF4" s="675"/>
      <c r="AG4" s="675"/>
      <c r="AH4" s="675"/>
      <c r="AI4" s="675"/>
      <c r="AJ4" s="675"/>
      <c r="AK4" s="676"/>
      <c r="AL4" s="674" t="s">
        <v>209</v>
      </c>
      <c r="AM4" s="675"/>
      <c r="AN4" s="675"/>
      <c r="AO4" s="676"/>
      <c r="AP4" s="721" t="s">
        <v>211</v>
      </c>
      <c r="AQ4" s="721"/>
      <c r="AR4" s="721"/>
      <c r="AS4" s="721"/>
      <c r="AT4" s="721"/>
      <c r="AU4" s="721"/>
      <c r="AV4" s="721"/>
      <c r="AW4" s="721"/>
      <c r="AX4" s="721"/>
      <c r="AY4" s="721"/>
      <c r="AZ4" s="721"/>
      <c r="BA4" s="721"/>
      <c r="BB4" s="721"/>
      <c r="BC4" s="721"/>
      <c r="BD4" s="721"/>
      <c r="BE4" s="721"/>
      <c r="BF4" s="721"/>
      <c r="BG4" s="721" t="s">
        <v>212</v>
      </c>
      <c r="BH4" s="721"/>
      <c r="BI4" s="721"/>
      <c r="BJ4" s="721"/>
      <c r="BK4" s="721"/>
      <c r="BL4" s="721"/>
      <c r="BM4" s="721"/>
      <c r="BN4" s="721"/>
      <c r="BO4" s="721" t="s">
        <v>209</v>
      </c>
      <c r="BP4" s="721"/>
      <c r="BQ4" s="721"/>
      <c r="BR4" s="721"/>
      <c r="BS4" s="721" t="s">
        <v>213</v>
      </c>
      <c r="BT4" s="721"/>
      <c r="BU4" s="721"/>
      <c r="BV4" s="721"/>
      <c r="BW4" s="721"/>
      <c r="BX4" s="721"/>
      <c r="BY4" s="721"/>
      <c r="BZ4" s="721"/>
      <c r="CA4" s="721"/>
      <c r="CB4" s="721"/>
      <c r="CD4" s="674" t="s">
        <v>214</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676"/>
    </row>
    <row r="5" spans="2:143" ht="11.25" customHeight="1" x14ac:dyDescent="0.15">
      <c r="B5" s="680" t="s">
        <v>215</v>
      </c>
      <c r="C5" s="681"/>
      <c r="D5" s="681"/>
      <c r="E5" s="681"/>
      <c r="F5" s="681"/>
      <c r="G5" s="681"/>
      <c r="H5" s="681"/>
      <c r="I5" s="681"/>
      <c r="J5" s="681"/>
      <c r="K5" s="681"/>
      <c r="L5" s="681"/>
      <c r="M5" s="681"/>
      <c r="N5" s="681"/>
      <c r="O5" s="681"/>
      <c r="P5" s="681"/>
      <c r="Q5" s="682"/>
      <c r="R5" s="677">
        <v>3254666</v>
      </c>
      <c r="S5" s="678"/>
      <c r="T5" s="678"/>
      <c r="U5" s="678"/>
      <c r="V5" s="678"/>
      <c r="W5" s="678"/>
      <c r="X5" s="678"/>
      <c r="Y5" s="703"/>
      <c r="Z5" s="716">
        <v>22.4</v>
      </c>
      <c r="AA5" s="716"/>
      <c r="AB5" s="716"/>
      <c r="AC5" s="716"/>
      <c r="AD5" s="717">
        <v>3254666</v>
      </c>
      <c r="AE5" s="717"/>
      <c r="AF5" s="717"/>
      <c r="AG5" s="717"/>
      <c r="AH5" s="717"/>
      <c r="AI5" s="717"/>
      <c r="AJ5" s="717"/>
      <c r="AK5" s="717"/>
      <c r="AL5" s="704">
        <v>84.7</v>
      </c>
      <c r="AM5" s="686"/>
      <c r="AN5" s="686"/>
      <c r="AO5" s="705"/>
      <c r="AP5" s="680" t="s">
        <v>216</v>
      </c>
      <c r="AQ5" s="681"/>
      <c r="AR5" s="681"/>
      <c r="AS5" s="681"/>
      <c r="AT5" s="681"/>
      <c r="AU5" s="681"/>
      <c r="AV5" s="681"/>
      <c r="AW5" s="681"/>
      <c r="AX5" s="681"/>
      <c r="AY5" s="681"/>
      <c r="AZ5" s="681"/>
      <c r="BA5" s="681"/>
      <c r="BB5" s="681"/>
      <c r="BC5" s="681"/>
      <c r="BD5" s="681"/>
      <c r="BE5" s="681"/>
      <c r="BF5" s="682"/>
      <c r="BG5" s="622">
        <v>3249081</v>
      </c>
      <c r="BH5" s="623"/>
      <c r="BI5" s="623"/>
      <c r="BJ5" s="623"/>
      <c r="BK5" s="623"/>
      <c r="BL5" s="623"/>
      <c r="BM5" s="623"/>
      <c r="BN5" s="624"/>
      <c r="BO5" s="660">
        <v>99.8</v>
      </c>
      <c r="BP5" s="660"/>
      <c r="BQ5" s="660"/>
      <c r="BR5" s="660"/>
      <c r="BS5" s="661" t="s">
        <v>121</v>
      </c>
      <c r="BT5" s="661"/>
      <c r="BU5" s="661"/>
      <c r="BV5" s="661"/>
      <c r="BW5" s="661"/>
      <c r="BX5" s="661"/>
      <c r="BY5" s="661"/>
      <c r="BZ5" s="661"/>
      <c r="CA5" s="661"/>
      <c r="CB5" s="701"/>
      <c r="CD5" s="674" t="s">
        <v>211</v>
      </c>
      <c r="CE5" s="675"/>
      <c r="CF5" s="675"/>
      <c r="CG5" s="675"/>
      <c r="CH5" s="675"/>
      <c r="CI5" s="675"/>
      <c r="CJ5" s="675"/>
      <c r="CK5" s="675"/>
      <c r="CL5" s="675"/>
      <c r="CM5" s="675"/>
      <c r="CN5" s="675"/>
      <c r="CO5" s="675"/>
      <c r="CP5" s="675"/>
      <c r="CQ5" s="676"/>
      <c r="CR5" s="674" t="s">
        <v>217</v>
      </c>
      <c r="CS5" s="675"/>
      <c r="CT5" s="675"/>
      <c r="CU5" s="675"/>
      <c r="CV5" s="675"/>
      <c r="CW5" s="675"/>
      <c r="CX5" s="675"/>
      <c r="CY5" s="676"/>
      <c r="CZ5" s="674" t="s">
        <v>209</v>
      </c>
      <c r="DA5" s="675"/>
      <c r="DB5" s="675"/>
      <c r="DC5" s="676"/>
      <c r="DD5" s="674" t="s">
        <v>218</v>
      </c>
      <c r="DE5" s="675"/>
      <c r="DF5" s="675"/>
      <c r="DG5" s="675"/>
      <c r="DH5" s="675"/>
      <c r="DI5" s="675"/>
      <c r="DJ5" s="675"/>
      <c r="DK5" s="675"/>
      <c r="DL5" s="675"/>
      <c r="DM5" s="675"/>
      <c r="DN5" s="675"/>
      <c r="DO5" s="675"/>
      <c r="DP5" s="676"/>
      <c r="DQ5" s="674" t="s">
        <v>219</v>
      </c>
      <c r="DR5" s="675"/>
      <c r="DS5" s="675"/>
      <c r="DT5" s="675"/>
      <c r="DU5" s="675"/>
      <c r="DV5" s="675"/>
      <c r="DW5" s="675"/>
      <c r="DX5" s="675"/>
      <c r="DY5" s="675"/>
      <c r="DZ5" s="675"/>
      <c r="EA5" s="675"/>
      <c r="EB5" s="675"/>
      <c r="EC5" s="676"/>
    </row>
    <row r="6" spans="2:143" ht="11.25" customHeight="1" x14ac:dyDescent="0.15">
      <c r="B6" s="619" t="s">
        <v>220</v>
      </c>
      <c r="C6" s="620"/>
      <c r="D6" s="620"/>
      <c r="E6" s="620"/>
      <c r="F6" s="620"/>
      <c r="G6" s="620"/>
      <c r="H6" s="620"/>
      <c r="I6" s="620"/>
      <c r="J6" s="620"/>
      <c r="K6" s="620"/>
      <c r="L6" s="620"/>
      <c r="M6" s="620"/>
      <c r="N6" s="620"/>
      <c r="O6" s="620"/>
      <c r="P6" s="620"/>
      <c r="Q6" s="621"/>
      <c r="R6" s="622">
        <v>44933</v>
      </c>
      <c r="S6" s="623"/>
      <c r="T6" s="623"/>
      <c r="U6" s="623"/>
      <c r="V6" s="623"/>
      <c r="W6" s="623"/>
      <c r="X6" s="623"/>
      <c r="Y6" s="624"/>
      <c r="Z6" s="660">
        <v>0.3</v>
      </c>
      <c r="AA6" s="660"/>
      <c r="AB6" s="660"/>
      <c r="AC6" s="660"/>
      <c r="AD6" s="661">
        <v>44933</v>
      </c>
      <c r="AE6" s="661"/>
      <c r="AF6" s="661"/>
      <c r="AG6" s="661"/>
      <c r="AH6" s="661"/>
      <c r="AI6" s="661"/>
      <c r="AJ6" s="661"/>
      <c r="AK6" s="661"/>
      <c r="AL6" s="625">
        <v>1.2</v>
      </c>
      <c r="AM6" s="626"/>
      <c r="AN6" s="626"/>
      <c r="AO6" s="662"/>
      <c r="AP6" s="619" t="s">
        <v>221</v>
      </c>
      <c r="AQ6" s="620"/>
      <c r="AR6" s="620"/>
      <c r="AS6" s="620"/>
      <c r="AT6" s="620"/>
      <c r="AU6" s="620"/>
      <c r="AV6" s="620"/>
      <c r="AW6" s="620"/>
      <c r="AX6" s="620"/>
      <c r="AY6" s="620"/>
      <c r="AZ6" s="620"/>
      <c r="BA6" s="620"/>
      <c r="BB6" s="620"/>
      <c r="BC6" s="620"/>
      <c r="BD6" s="620"/>
      <c r="BE6" s="620"/>
      <c r="BF6" s="621"/>
      <c r="BG6" s="622">
        <v>3249081</v>
      </c>
      <c r="BH6" s="623"/>
      <c r="BI6" s="623"/>
      <c r="BJ6" s="623"/>
      <c r="BK6" s="623"/>
      <c r="BL6" s="623"/>
      <c r="BM6" s="623"/>
      <c r="BN6" s="624"/>
      <c r="BO6" s="660">
        <v>99.8</v>
      </c>
      <c r="BP6" s="660"/>
      <c r="BQ6" s="660"/>
      <c r="BR6" s="660"/>
      <c r="BS6" s="661" t="s">
        <v>121</v>
      </c>
      <c r="BT6" s="661"/>
      <c r="BU6" s="661"/>
      <c r="BV6" s="661"/>
      <c r="BW6" s="661"/>
      <c r="BX6" s="661"/>
      <c r="BY6" s="661"/>
      <c r="BZ6" s="661"/>
      <c r="CA6" s="661"/>
      <c r="CB6" s="701"/>
      <c r="CD6" s="680" t="s">
        <v>222</v>
      </c>
      <c r="CE6" s="681"/>
      <c r="CF6" s="681"/>
      <c r="CG6" s="681"/>
      <c r="CH6" s="681"/>
      <c r="CI6" s="681"/>
      <c r="CJ6" s="681"/>
      <c r="CK6" s="681"/>
      <c r="CL6" s="681"/>
      <c r="CM6" s="681"/>
      <c r="CN6" s="681"/>
      <c r="CO6" s="681"/>
      <c r="CP6" s="681"/>
      <c r="CQ6" s="682"/>
      <c r="CR6" s="622">
        <v>96437</v>
      </c>
      <c r="CS6" s="623"/>
      <c r="CT6" s="623"/>
      <c r="CU6" s="623"/>
      <c r="CV6" s="623"/>
      <c r="CW6" s="623"/>
      <c r="CX6" s="623"/>
      <c r="CY6" s="624"/>
      <c r="CZ6" s="704">
        <v>0.7</v>
      </c>
      <c r="DA6" s="686"/>
      <c r="DB6" s="686"/>
      <c r="DC6" s="706"/>
      <c r="DD6" s="628" t="s">
        <v>121</v>
      </c>
      <c r="DE6" s="623"/>
      <c r="DF6" s="623"/>
      <c r="DG6" s="623"/>
      <c r="DH6" s="623"/>
      <c r="DI6" s="623"/>
      <c r="DJ6" s="623"/>
      <c r="DK6" s="623"/>
      <c r="DL6" s="623"/>
      <c r="DM6" s="623"/>
      <c r="DN6" s="623"/>
      <c r="DO6" s="623"/>
      <c r="DP6" s="624"/>
      <c r="DQ6" s="628">
        <v>95737</v>
      </c>
      <c r="DR6" s="623"/>
      <c r="DS6" s="623"/>
      <c r="DT6" s="623"/>
      <c r="DU6" s="623"/>
      <c r="DV6" s="623"/>
      <c r="DW6" s="623"/>
      <c r="DX6" s="623"/>
      <c r="DY6" s="623"/>
      <c r="DZ6" s="623"/>
      <c r="EA6" s="623"/>
      <c r="EB6" s="623"/>
      <c r="EC6" s="659"/>
    </row>
    <row r="7" spans="2:143" ht="11.25" customHeight="1" x14ac:dyDescent="0.15">
      <c r="B7" s="619" t="s">
        <v>223</v>
      </c>
      <c r="C7" s="620"/>
      <c r="D7" s="620"/>
      <c r="E7" s="620"/>
      <c r="F7" s="620"/>
      <c r="G7" s="620"/>
      <c r="H7" s="620"/>
      <c r="I7" s="620"/>
      <c r="J7" s="620"/>
      <c r="K7" s="620"/>
      <c r="L7" s="620"/>
      <c r="M7" s="620"/>
      <c r="N7" s="620"/>
      <c r="O7" s="620"/>
      <c r="P7" s="620"/>
      <c r="Q7" s="621"/>
      <c r="R7" s="622">
        <v>201</v>
      </c>
      <c r="S7" s="623"/>
      <c r="T7" s="623"/>
      <c r="U7" s="623"/>
      <c r="V7" s="623"/>
      <c r="W7" s="623"/>
      <c r="X7" s="623"/>
      <c r="Y7" s="624"/>
      <c r="Z7" s="660">
        <v>0</v>
      </c>
      <c r="AA7" s="660"/>
      <c r="AB7" s="660"/>
      <c r="AC7" s="660"/>
      <c r="AD7" s="661">
        <v>201</v>
      </c>
      <c r="AE7" s="661"/>
      <c r="AF7" s="661"/>
      <c r="AG7" s="661"/>
      <c r="AH7" s="661"/>
      <c r="AI7" s="661"/>
      <c r="AJ7" s="661"/>
      <c r="AK7" s="661"/>
      <c r="AL7" s="625">
        <v>0</v>
      </c>
      <c r="AM7" s="626"/>
      <c r="AN7" s="626"/>
      <c r="AO7" s="662"/>
      <c r="AP7" s="619" t="s">
        <v>224</v>
      </c>
      <c r="AQ7" s="620"/>
      <c r="AR7" s="620"/>
      <c r="AS7" s="620"/>
      <c r="AT7" s="620"/>
      <c r="AU7" s="620"/>
      <c r="AV7" s="620"/>
      <c r="AW7" s="620"/>
      <c r="AX7" s="620"/>
      <c r="AY7" s="620"/>
      <c r="AZ7" s="620"/>
      <c r="BA7" s="620"/>
      <c r="BB7" s="620"/>
      <c r="BC7" s="620"/>
      <c r="BD7" s="620"/>
      <c r="BE7" s="620"/>
      <c r="BF7" s="621"/>
      <c r="BG7" s="622">
        <v>476699</v>
      </c>
      <c r="BH7" s="623"/>
      <c r="BI7" s="623"/>
      <c r="BJ7" s="623"/>
      <c r="BK7" s="623"/>
      <c r="BL7" s="623"/>
      <c r="BM7" s="623"/>
      <c r="BN7" s="624"/>
      <c r="BO7" s="660">
        <v>14.6</v>
      </c>
      <c r="BP7" s="660"/>
      <c r="BQ7" s="660"/>
      <c r="BR7" s="660"/>
      <c r="BS7" s="661" t="s">
        <v>121</v>
      </c>
      <c r="BT7" s="661"/>
      <c r="BU7" s="661"/>
      <c r="BV7" s="661"/>
      <c r="BW7" s="661"/>
      <c r="BX7" s="661"/>
      <c r="BY7" s="661"/>
      <c r="BZ7" s="661"/>
      <c r="CA7" s="661"/>
      <c r="CB7" s="701"/>
      <c r="CD7" s="619" t="s">
        <v>225</v>
      </c>
      <c r="CE7" s="620"/>
      <c r="CF7" s="620"/>
      <c r="CG7" s="620"/>
      <c r="CH7" s="620"/>
      <c r="CI7" s="620"/>
      <c r="CJ7" s="620"/>
      <c r="CK7" s="620"/>
      <c r="CL7" s="620"/>
      <c r="CM7" s="620"/>
      <c r="CN7" s="620"/>
      <c r="CO7" s="620"/>
      <c r="CP7" s="620"/>
      <c r="CQ7" s="621"/>
      <c r="CR7" s="622">
        <v>2945380</v>
      </c>
      <c r="CS7" s="623"/>
      <c r="CT7" s="623"/>
      <c r="CU7" s="623"/>
      <c r="CV7" s="623"/>
      <c r="CW7" s="623"/>
      <c r="CX7" s="623"/>
      <c r="CY7" s="624"/>
      <c r="CZ7" s="660">
        <v>21.9</v>
      </c>
      <c r="DA7" s="660"/>
      <c r="DB7" s="660"/>
      <c r="DC7" s="660"/>
      <c r="DD7" s="628">
        <v>621940</v>
      </c>
      <c r="DE7" s="623"/>
      <c r="DF7" s="623"/>
      <c r="DG7" s="623"/>
      <c r="DH7" s="623"/>
      <c r="DI7" s="623"/>
      <c r="DJ7" s="623"/>
      <c r="DK7" s="623"/>
      <c r="DL7" s="623"/>
      <c r="DM7" s="623"/>
      <c r="DN7" s="623"/>
      <c r="DO7" s="623"/>
      <c r="DP7" s="624"/>
      <c r="DQ7" s="628">
        <v>1411186</v>
      </c>
      <c r="DR7" s="623"/>
      <c r="DS7" s="623"/>
      <c r="DT7" s="623"/>
      <c r="DU7" s="623"/>
      <c r="DV7" s="623"/>
      <c r="DW7" s="623"/>
      <c r="DX7" s="623"/>
      <c r="DY7" s="623"/>
      <c r="DZ7" s="623"/>
      <c r="EA7" s="623"/>
      <c r="EB7" s="623"/>
      <c r="EC7" s="659"/>
    </row>
    <row r="8" spans="2:143" ht="11.25" customHeight="1" x14ac:dyDescent="0.15">
      <c r="B8" s="619" t="s">
        <v>226</v>
      </c>
      <c r="C8" s="620"/>
      <c r="D8" s="620"/>
      <c r="E8" s="620"/>
      <c r="F8" s="620"/>
      <c r="G8" s="620"/>
      <c r="H8" s="620"/>
      <c r="I8" s="620"/>
      <c r="J8" s="620"/>
      <c r="K8" s="620"/>
      <c r="L8" s="620"/>
      <c r="M8" s="620"/>
      <c r="N8" s="620"/>
      <c r="O8" s="620"/>
      <c r="P8" s="620"/>
      <c r="Q8" s="621"/>
      <c r="R8" s="622">
        <v>2966</v>
      </c>
      <c r="S8" s="623"/>
      <c r="T8" s="623"/>
      <c r="U8" s="623"/>
      <c r="V8" s="623"/>
      <c r="W8" s="623"/>
      <c r="X8" s="623"/>
      <c r="Y8" s="624"/>
      <c r="Z8" s="660">
        <v>0</v>
      </c>
      <c r="AA8" s="660"/>
      <c r="AB8" s="660"/>
      <c r="AC8" s="660"/>
      <c r="AD8" s="661">
        <v>2966</v>
      </c>
      <c r="AE8" s="661"/>
      <c r="AF8" s="661"/>
      <c r="AG8" s="661"/>
      <c r="AH8" s="661"/>
      <c r="AI8" s="661"/>
      <c r="AJ8" s="661"/>
      <c r="AK8" s="661"/>
      <c r="AL8" s="625">
        <v>0.1</v>
      </c>
      <c r="AM8" s="626"/>
      <c r="AN8" s="626"/>
      <c r="AO8" s="662"/>
      <c r="AP8" s="619" t="s">
        <v>227</v>
      </c>
      <c r="AQ8" s="620"/>
      <c r="AR8" s="620"/>
      <c r="AS8" s="620"/>
      <c r="AT8" s="620"/>
      <c r="AU8" s="620"/>
      <c r="AV8" s="620"/>
      <c r="AW8" s="620"/>
      <c r="AX8" s="620"/>
      <c r="AY8" s="620"/>
      <c r="AZ8" s="620"/>
      <c r="BA8" s="620"/>
      <c r="BB8" s="620"/>
      <c r="BC8" s="620"/>
      <c r="BD8" s="620"/>
      <c r="BE8" s="620"/>
      <c r="BF8" s="621"/>
      <c r="BG8" s="622">
        <v>10010</v>
      </c>
      <c r="BH8" s="623"/>
      <c r="BI8" s="623"/>
      <c r="BJ8" s="623"/>
      <c r="BK8" s="623"/>
      <c r="BL8" s="623"/>
      <c r="BM8" s="623"/>
      <c r="BN8" s="624"/>
      <c r="BO8" s="660">
        <v>0.3</v>
      </c>
      <c r="BP8" s="660"/>
      <c r="BQ8" s="660"/>
      <c r="BR8" s="660"/>
      <c r="BS8" s="661" t="s">
        <v>121</v>
      </c>
      <c r="BT8" s="661"/>
      <c r="BU8" s="661"/>
      <c r="BV8" s="661"/>
      <c r="BW8" s="661"/>
      <c r="BX8" s="661"/>
      <c r="BY8" s="661"/>
      <c r="BZ8" s="661"/>
      <c r="CA8" s="661"/>
      <c r="CB8" s="701"/>
      <c r="CD8" s="619" t="s">
        <v>228</v>
      </c>
      <c r="CE8" s="620"/>
      <c r="CF8" s="620"/>
      <c r="CG8" s="620"/>
      <c r="CH8" s="620"/>
      <c r="CI8" s="620"/>
      <c r="CJ8" s="620"/>
      <c r="CK8" s="620"/>
      <c r="CL8" s="620"/>
      <c r="CM8" s="620"/>
      <c r="CN8" s="620"/>
      <c r="CO8" s="620"/>
      <c r="CP8" s="620"/>
      <c r="CQ8" s="621"/>
      <c r="CR8" s="622">
        <v>1219756</v>
      </c>
      <c r="CS8" s="623"/>
      <c r="CT8" s="623"/>
      <c r="CU8" s="623"/>
      <c r="CV8" s="623"/>
      <c r="CW8" s="623"/>
      <c r="CX8" s="623"/>
      <c r="CY8" s="624"/>
      <c r="CZ8" s="660">
        <v>9.1</v>
      </c>
      <c r="DA8" s="660"/>
      <c r="DB8" s="660"/>
      <c r="DC8" s="660"/>
      <c r="DD8" s="628">
        <v>3741</v>
      </c>
      <c r="DE8" s="623"/>
      <c r="DF8" s="623"/>
      <c r="DG8" s="623"/>
      <c r="DH8" s="623"/>
      <c r="DI8" s="623"/>
      <c r="DJ8" s="623"/>
      <c r="DK8" s="623"/>
      <c r="DL8" s="623"/>
      <c r="DM8" s="623"/>
      <c r="DN8" s="623"/>
      <c r="DO8" s="623"/>
      <c r="DP8" s="624"/>
      <c r="DQ8" s="628">
        <v>941962</v>
      </c>
      <c r="DR8" s="623"/>
      <c r="DS8" s="623"/>
      <c r="DT8" s="623"/>
      <c r="DU8" s="623"/>
      <c r="DV8" s="623"/>
      <c r="DW8" s="623"/>
      <c r="DX8" s="623"/>
      <c r="DY8" s="623"/>
      <c r="DZ8" s="623"/>
      <c r="EA8" s="623"/>
      <c r="EB8" s="623"/>
      <c r="EC8" s="659"/>
    </row>
    <row r="9" spans="2:143" ht="11.25" customHeight="1" x14ac:dyDescent="0.15">
      <c r="B9" s="619" t="s">
        <v>229</v>
      </c>
      <c r="C9" s="620"/>
      <c r="D9" s="620"/>
      <c r="E9" s="620"/>
      <c r="F9" s="620"/>
      <c r="G9" s="620"/>
      <c r="H9" s="620"/>
      <c r="I9" s="620"/>
      <c r="J9" s="620"/>
      <c r="K9" s="620"/>
      <c r="L9" s="620"/>
      <c r="M9" s="620"/>
      <c r="N9" s="620"/>
      <c r="O9" s="620"/>
      <c r="P9" s="620"/>
      <c r="Q9" s="621"/>
      <c r="R9" s="622">
        <v>3371</v>
      </c>
      <c r="S9" s="623"/>
      <c r="T9" s="623"/>
      <c r="U9" s="623"/>
      <c r="V9" s="623"/>
      <c r="W9" s="623"/>
      <c r="X9" s="623"/>
      <c r="Y9" s="624"/>
      <c r="Z9" s="660">
        <v>0</v>
      </c>
      <c r="AA9" s="660"/>
      <c r="AB9" s="660"/>
      <c r="AC9" s="660"/>
      <c r="AD9" s="661">
        <v>3371</v>
      </c>
      <c r="AE9" s="661"/>
      <c r="AF9" s="661"/>
      <c r="AG9" s="661"/>
      <c r="AH9" s="661"/>
      <c r="AI9" s="661"/>
      <c r="AJ9" s="661"/>
      <c r="AK9" s="661"/>
      <c r="AL9" s="625">
        <v>0.1</v>
      </c>
      <c r="AM9" s="626"/>
      <c r="AN9" s="626"/>
      <c r="AO9" s="662"/>
      <c r="AP9" s="619" t="s">
        <v>230</v>
      </c>
      <c r="AQ9" s="620"/>
      <c r="AR9" s="620"/>
      <c r="AS9" s="620"/>
      <c r="AT9" s="620"/>
      <c r="AU9" s="620"/>
      <c r="AV9" s="620"/>
      <c r="AW9" s="620"/>
      <c r="AX9" s="620"/>
      <c r="AY9" s="620"/>
      <c r="AZ9" s="620"/>
      <c r="BA9" s="620"/>
      <c r="BB9" s="620"/>
      <c r="BC9" s="620"/>
      <c r="BD9" s="620"/>
      <c r="BE9" s="620"/>
      <c r="BF9" s="621"/>
      <c r="BG9" s="622">
        <v>323651</v>
      </c>
      <c r="BH9" s="623"/>
      <c r="BI9" s="623"/>
      <c r="BJ9" s="623"/>
      <c r="BK9" s="623"/>
      <c r="BL9" s="623"/>
      <c r="BM9" s="623"/>
      <c r="BN9" s="624"/>
      <c r="BO9" s="660">
        <v>9.9</v>
      </c>
      <c r="BP9" s="660"/>
      <c r="BQ9" s="660"/>
      <c r="BR9" s="660"/>
      <c r="BS9" s="661" t="s">
        <v>121</v>
      </c>
      <c r="BT9" s="661"/>
      <c r="BU9" s="661"/>
      <c r="BV9" s="661"/>
      <c r="BW9" s="661"/>
      <c r="BX9" s="661"/>
      <c r="BY9" s="661"/>
      <c r="BZ9" s="661"/>
      <c r="CA9" s="661"/>
      <c r="CB9" s="701"/>
      <c r="CD9" s="619" t="s">
        <v>231</v>
      </c>
      <c r="CE9" s="620"/>
      <c r="CF9" s="620"/>
      <c r="CG9" s="620"/>
      <c r="CH9" s="620"/>
      <c r="CI9" s="620"/>
      <c r="CJ9" s="620"/>
      <c r="CK9" s="620"/>
      <c r="CL9" s="620"/>
      <c r="CM9" s="620"/>
      <c r="CN9" s="620"/>
      <c r="CO9" s="620"/>
      <c r="CP9" s="620"/>
      <c r="CQ9" s="621"/>
      <c r="CR9" s="622">
        <v>1152196</v>
      </c>
      <c r="CS9" s="623"/>
      <c r="CT9" s="623"/>
      <c r="CU9" s="623"/>
      <c r="CV9" s="623"/>
      <c r="CW9" s="623"/>
      <c r="CX9" s="623"/>
      <c r="CY9" s="624"/>
      <c r="CZ9" s="660">
        <v>8.6</v>
      </c>
      <c r="DA9" s="660"/>
      <c r="DB9" s="660"/>
      <c r="DC9" s="660"/>
      <c r="DD9" s="628">
        <v>216674</v>
      </c>
      <c r="DE9" s="623"/>
      <c r="DF9" s="623"/>
      <c r="DG9" s="623"/>
      <c r="DH9" s="623"/>
      <c r="DI9" s="623"/>
      <c r="DJ9" s="623"/>
      <c r="DK9" s="623"/>
      <c r="DL9" s="623"/>
      <c r="DM9" s="623"/>
      <c r="DN9" s="623"/>
      <c r="DO9" s="623"/>
      <c r="DP9" s="624"/>
      <c r="DQ9" s="628">
        <v>717252</v>
      </c>
      <c r="DR9" s="623"/>
      <c r="DS9" s="623"/>
      <c r="DT9" s="623"/>
      <c r="DU9" s="623"/>
      <c r="DV9" s="623"/>
      <c r="DW9" s="623"/>
      <c r="DX9" s="623"/>
      <c r="DY9" s="623"/>
      <c r="DZ9" s="623"/>
      <c r="EA9" s="623"/>
      <c r="EB9" s="623"/>
      <c r="EC9" s="659"/>
    </row>
    <row r="10" spans="2:143" ht="11.25" customHeight="1" x14ac:dyDescent="0.15">
      <c r="B10" s="619" t="s">
        <v>232</v>
      </c>
      <c r="C10" s="620"/>
      <c r="D10" s="620"/>
      <c r="E10" s="620"/>
      <c r="F10" s="620"/>
      <c r="G10" s="620"/>
      <c r="H10" s="620"/>
      <c r="I10" s="620"/>
      <c r="J10" s="620"/>
      <c r="K10" s="620"/>
      <c r="L10" s="620"/>
      <c r="M10" s="620"/>
      <c r="N10" s="620"/>
      <c r="O10" s="620"/>
      <c r="P10" s="620"/>
      <c r="Q10" s="621"/>
      <c r="R10" s="622" t="s">
        <v>121</v>
      </c>
      <c r="S10" s="623"/>
      <c r="T10" s="623"/>
      <c r="U10" s="623"/>
      <c r="V10" s="623"/>
      <c r="W10" s="623"/>
      <c r="X10" s="623"/>
      <c r="Y10" s="624"/>
      <c r="Z10" s="660" t="s">
        <v>121</v>
      </c>
      <c r="AA10" s="660"/>
      <c r="AB10" s="660"/>
      <c r="AC10" s="660"/>
      <c r="AD10" s="661" t="s">
        <v>121</v>
      </c>
      <c r="AE10" s="661"/>
      <c r="AF10" s="661"/>
      <c r="AG10" s="661"/>
      <c r="AH10" s="661"/>
      <c r="AI10" s="661"/>
      <c r="AJ10" s="661"/>
      <c r="AK10" s="661"/>
      <c r="AL10" s="625" t="s">
        <v>121</v>
      </c>
      <c r="AM10" s="626"/>
      <c r="AN10" s="626"/>
      <c r="AO10" s="662"/>
      <c r="AP10" s="619" t="s">
        <v>233</v>
      </c>
      <c r="AQ10" s="620"/>
      <c r="AR10" s="620"/>
      <c r="AS10" s="620"/>
      <c r="AT10" s="620"/>
      <c r="AU10" s="620"/>
      <c r="AV10" s="620"/>
      <c r="AW10" s="620"/>
      <c r="AX10" s="620"/>
      <c r="AY10" s="620"/>
      <c r="AZ10" s="620"/>
      <c r="BA10" s="620"/>
      <c r="BB10" s="620"/>
      <c r="BC10" s="620"/>
      <c r="BD10" s="620"/>
      <c r="BE10" s="620"/>
      <c r="BF10" s="621"/>
      <c r="BG10" s="622">
        <v>44318</v>
      </c>
      <c r="BH10" s="623"/>
      <c r="BI10" s="623"/>
      <c r="BJ10" s="623"/>
      <c r="BK10" s="623"/>
      <c r="BL10" s="623"/>
      <c r="BM10" s="623"/>
      <c r="BN10" s="624"/>
      <c r="BO10" s="660">
        <v>1.4</v>
      </c>
      <c r="BP10" s="660"/>
      <c r="BQ10" s="660"/>
      <c r="BR10" s="660"/>
      <c r="BS10" s="661" t="s">
        <v>121</v>
      </c>
      <c r="BT10" s="661"/>
      <c r="BU10" s="661"/>
      <c r="BV10" s="661"/>
      <c r="BW10" s="661"/>
      <c r="BX10" s="661"/>
      <c r="BY10" s="661"/>
      <c r="BZ10" s="661"/>
      <c r="CA10" s="661"/>
      <c r="CB10" s="701"/>
      <c r="CD10" s="619" t="s">
        <v>234</v>
      </c>
      <c r="CE10" s="620"/>
      <c r="CF10" s="620"/>
      <c r="CG10" s="620"/>
      <c r="CH10" s="620"/>
      <c r="CI10" s="620"/>
      <c r="CJ10" s="620"/>
      <c r="CK10" s="620"/>
      <c r="CL10" s="620"/>
      <c r="CM10" s="620"/>
      <c r="CN10" s="620"/>
      <c r="CO10" s="620"/>
      <c r="CP10" s="620"/>
      <c r="CQ10" s="621"/>
      <c r="CR10" s="622" t="s">
        <v>121</v>
      </c>
      <c r="CS10" s="623"/>
      <c r="CT10" s="623"/>
      <c r="CU10" s="623"/>
      <c r="CV10" s="623"/>
      <c r="CW10" s="623"/>
      <c r="CX10" s="623"/>
      <c r="CY10" s="624"/>
      <c r="CZ10" s="660" t="s">
        <v>121</v>
      </c>
      <c r="DA10" s="660"/>
      <c r="DB10" s="660"/>
      <c r="DC10" s="660"/>
      <c r="DD10" s="628" t="s">
        <v>121</v>
      </c>
      <c r="DE10" s="623"/>
      <c r="DF10" s="623"/>
      <c r="DG10" s="623"/>
      <c r="DH10" s="623"/>
      <c r="DI10" s="623"/>
      <c r="DJ10" s="623"/>
      <c r="DK10" s="623"/>
      <c r="DL10" s="623"/>
      <c r="DM10" s="623"/>
      <c r="DN10" s="623"/>
      <c r="DO10" s="623"/>
      <c r="DP10" s="624"/>
      <c r="DQ10" s="628" t="s">
        <v>121</v>
      </c>
      <c r="DR10" s="623"/>
      <c r="DS10" s="623"/>
      <c r="DT10" s="623"/>
      <c r="DU10" s="623"/>
      <c r="DV10" s="623"/>
      <c r="DW10" s="623"/>
      <c r="DX10" s="623"/>
      <c r="DY10" s="623"/>
      <c r="DZ10" s="623"/>
      <c r="EA10" s="623"/>
      <c r="EB10" s="623"/>
      <c r="EC10" s="659"/>
    </row>
    <row r="11" spans="2:143" ht="11.25" customHeight="1" x14ac:dyDescent="0.15">
      <c r="B11" s="619" t="s">
        <v>235</v>
      </c>
      <c r="C11" s="620"/>
      <c r="D11" s="620"/>
      <c r="E11" s="620"/>
      <c r="F11" s="620"/>
      <c r="G11" s="620"/>
      <c r="H11" s="620"/>
      <c r="I11" s="620"/>
      <c r="J11" s="620"/>
      <c r="K11" s="620"/>
      <c r="L11" s="620"/>
      <c r="M11" s="620"/>
      <c r="N11" s="620"/>
      <c r="O11" s="620"/>
      <c r="P11" s="620"/>
      <c r="Q11" s="621"/>
      <c r="R11" s="622">
        <v>173198</v>
      </c>
      <c r="S11" s="623"/>
      <c r="T11" s="623"/>
      <c r="U11" s="623"/>
      <c r="V11" s="623"/>
      <c r="W11" s="623"/>
      <c r="X11" s="623"/>
      <c r="Y11" s="624"/>
      <c r="Z11" s="625">
        <v>1.2</v>
      </c>
      <c r="AA11" s="626"/>
      <c r="AB11" s="626"/>
      <c r="AC11" s="627"/>
      <c r="AD11" s="628">
        <v>173198</v>
      </c>
      <c r="AE11" s="623"/>
      <c r="AF11" s="623"/>
      <c r="AG11" s="623"/>
      <c r="AH11" s="623"/>
      <c r="AI11" s="623"/>
      <c r="AJ11" s="623"/>
      <c r="AK11" s="624"/>
      <c r="AL11" s="625">
        <v>4.5</v>
      </c>
      <c r="AM11" s="626"/>
      <c r="AN11" s="626"/>
      <c r="AO11" s="662"/>
      <c r="AP11" s="619" t="s">
        <v>236</v>
      </c>
      <c r="AQ11" s="620"/>
      <c r="AR11" s="620"/>
      <c r="AS11" s="620"/>
      <c r="AT11" s="620"/>
      <c r="AU11" s="620"/>
      <c r="AV11" s="620"/>
      <c r="AW11" s="620"/>
      <c r="AX11" s="620"/>
      <c r="AY11" s="620"/>
      <c r="AZ11" s="620"/>
      <c r="BA11" s="620"/>
      <c r="BB11" s="620"/>
      <c r="BC11" s="620"/>
      <c r="BD11" s="620"/>
      <c r="BE11" s="620"/>
      <c r="BF11" s="621"/>
      <c r="BG11" s="622">
        <v>98720</v>
      </c>
      <c r="BH11" s="623"/>
      <c r="BI11" s="623"/>
      <c r="BJ11" s="623"/>
      <c r="BK11" s="623"/>
      <c r="BL11" s="623"/>
      <c r="BM11" s="623"/>
      <c r="BN11" s="624"/>
      <c r="BO11" s="660">
        <v>3</v>
      </c>
      <c r="BP11" s="660"/>
      <c r="BQ11" s="660"/>
      <c r="BR11" s="660"/>
      <c r="BS11" s="661" t="s">
        <v>121</v>
      </c>
      <c r="BT11" s="661"/>
      <c r="BU11" s="661"/>
      <c r="BV11" s="661"/>
      <c r="BW11" s="661"/>
      <c r="BX11" s="661"/>
      <c r="BY11" s="661"/>
      <c r="BZ11" s="661"/>
      <c r="CA11" s="661"/>
      <c r="CB11" s="701"/>
      <c r="CD11" s="619" t="s">
        <v>237</v>
      </c>
      <c r="CE11" s="620"/>
      <c r="CF11" s="620"/>
      <c r="CG11" s="620"/>
      <c r="CH11" s="620"/>
      <c r="CI11" s="620"/>
      <c r="CJ11" s="620"/>
      <c r="CK11" s="620"/>
      <c r="CL11" s="620"/>
      <c r="CM11" s="620"/>
      <c r="CN11" s="620"/>
      <c r="CO11" s="620"/>
      <c r="CP11" s="620"/>
      <c r="CQ11" s="621"/>
      <c r="CR11" s="622">
        <v>843842</v>
      </c>
      <c r="CS11" s="623"/>
      <c r="CT11" s="623"/>
      <c r="CU11" s="623"/>
      <c r="CV11" s="623"/>
      <c r="CW11" s="623"/>
      <c r="CX11" s="623"/>
      <c r="CY11" s="624"/>
      <c r="CZ11" s="660">
        <v>6.3</v>
      </c>
      <c r="DA11" s="660"/>
      <c r="DB11" s="660"/>
      <c r="DC11" s="660"/>
      <c r="DD11" s="628">
        <v>555651</v>
      </c>
      <c r="DE11" s="623"/>
      <c r="DF11" s="623"/>
      <c r="DG11" s="623"/>
      <c r="DH11" s="623"/>
      <c r="DI11" s="623"/>
      <c r="DJ11" s="623"/>
      <c r="DK11" s="623"/>
      <c r="DL11" s="623"/>
      <c r="DM11" s="623"/>
      <c r="DN11" s="623"/>
      <c r="DO11" s="623"/>
      <c r="DP11" s="624"/>
      <c r="DQ11" s="628">
        <v>380052</v>
      </c>
      <c r="DR11" s="623"/>
      <c r="DS11" s="623"/>
      <c r="DT11" s="623"/>
      <c r="DU11" s="623"/>
      <c r="DV11" s="623"/>
      <c r="DW11" s="623"/>
      <c r="DX11" s="623"/>
      <c r="DY11" s="623"/>
      <c r="DZ11" s="623"/>
      <c r="EA11" s="623"/>
      <c r="EB11" s="623"/>
      <c r="EC11" s="659"/>
    </row>
    <row r="12" spans="2:143" ht="11.25" customHeight="1" x14ac:dyDescent="0.15">
      <c r="B12" s="619" t="s">
        <v>238</v>
      </c>
      <c r="C12" s="620"/>
      <c r="D12" s="620"/>
      <c r="E12" s="620"/>
      <c r="F12" s="620"/>
      <c r="G12" s="620"/>
      <c r="H12" s="620"/>
      <c r="I12" s="620"/>
      <c r="J12" s="620"/>
      <c r="K12" s="620"/>
      <c r="L12" s="620"/>
      <c r="M12" s="620"/>
      <c r="N12" s="620"/>
      <c r="O12" s="620"/>
      <c r="P12" s="620"/>
      <c r="Q12" s="621"/>
      <c r="R12" s="622" t="s">
        <v>121</v>
      </c>
      <c r="S12" s="623"/>
      <c r="T12" s="623"/>
      <c r="U12" s="623"/>
      <c r="V12" s="623"/>
      <c r="W12" s="623"/>
      <c r="X12" s="623"/>
      <c r="Y12" s="624"/>
      <c r="Z12" s="660" t="s">
        <v>121</v>
      </c>
      <c r="AA12" s="660"/>
      <c r="AB12" s="660"/>
      <c r="AC12" s="660"/>
      <c r="AD12" s="661" t="s">
        <v>121</v>
      </c>
      <c r="AE12" s="661"/>
      <c r="AF12" s="661"/>
      <c r="AG12" s="661"/>
      <c r="AH12" s="661"/>
      <c r="AI12" s="661"/>
      <c r="AJ12" s="661"/>
      <c r="AK12" s="661"/>
      <c r="AL12" s="625" t="s">
        <v>121</v>
      </c>
      <c r="AM12" s="626"/>
      <c r="AN12" s="626"/>
      <c r="AO12" s="662"/>
      <c r="AP12" s="619" t="s">
        <v>239</v>
      </c>
      <c r="AQ12" s="620"/>
      <c r="AR12" s="620"/>
      <c r="AS12" s="620"/>
      <c r="AT12" s="620"/>
      <c r="AU12" s="620"/>
      <c r="AV12" s="620"/>
      <c r="AW12" s="620"/>
      <c r="AX12" s="620"/>
      <c r="AY12" s="620"/>
      <c r="AZ12" s="620"/>
      <c r="BA12" s="620"/>
      <c r="BB12" s="620"/>
      <c r="BC12" s="620"/>
      <c r="BD12" s="620"/>
      <c r="BE12" s="620"/>
      <c r="BF12" s="621"/>
      <c r="BG12" s="622">
        <v>2688242</v>
      </c>
      <c r="BH12" s="623"/>
      <c r="BI12" s="623"/>
      <c r="BJ12" s="623"/>
      <c r="BK12" s="623"/>
      <c r="BL12" s="623"/>
      <c r="BM12" s="623"/>
      <c r="BN12" s="624"/>
      <c r="BO12" s="660">
        <v>82.6</v>
      </c>
      <c r="BP12" s="660"/>
      <c r="BQ12" s="660"/>
      <c r="BR12" s="660"/>
      <c r="BS12" s="661" t="s">
        <v>121</v>
      </c>
      <c r="BT12" s="661"/>
      <c r="BU12" s="661"/>
      <c r="BV12" s="661"/>
      <c r="BW12" s="661"/>
      <c r="BX12" s="661"/>
      <c r="BY12" s="661"/>
      <c r="BZ12" s="661"/>
      <c r="CA12" s="661"/>
      <c r="CB12" s="701"/>
      <c r="CD12" s="619" t="s">
        <v>240</v>
      </c>
      <c r="CE12" s="620"/>
      <c r="CF12" s="620"/>
      <c r="CG12" s="620"/>
      <c r="CH12" s="620"/>
      <c r="CI12" s="620"/>
      <c r="CJ12" s="620"/>
      <c r="CK12" s="620"/>
      <c r="CL12" s="620"/>
      <c r="CM12" s="620"/>
      <c r="CN12" s="620"/>
      <c r="CO12" s="620"/>
      <c r="CP12" s="620"/>
      <c r="CQ12" s="621"/>
      <c r="CR12" s="622">
        <v>327233</v>
      </c>
      <c r="CS12" s="623"/>
      <c r="CT12" s="623"/>
      <c r="CU12" s="623"/>
      <c r="CV12" s="623"/>
      <c r="CW12" s="623"/>
      <c r="CX12" s="623"/>
      <c r="CY12" s="624"/>
      <c r="CZ12" s="660">
        <v>2.4</v>
      </c>
      <c r="DA12" s="660"/>
      <c r="DB12" s="660"/>
      <c r="DC12" s="660"/>
      <c r="DD12" s="628" t="s">
        <v>121</v>
      </c>
      <c r="DE12" s="623"/>
      <c r="DF12" s="623"/>
      <c r="DG12" s="623"/>
      <c r="DH12" s="623"/>
      <c r="DI12" s="623"/>
      <c r="DJ12" s="623"/>
      <c r="DK12" s="623"/>
      <c r="DL12" s="623"/>
      <c r="DM12" s="623"/>
      <c r="DN12" s="623"/>
      <c r="DO12" s="623"/>
      <c r="DP12" s="624"/>
      <c r="DQ12" s="628">
        <v>259383</v>
      </c>
      <c r="DR12" s="623"/>
      <c r="DS12" s="623"/>
      <c r="DT12" s="623"/>
      <c r="DU12" s="623"/>
      <c r="DV12" s="623"/>
      <c r="DW12" s="623"/>
      <c r="DX12" s="623"/>
      <c r="DY12" s="623"/>
      <c r="DZ12" s="623"/>
      <c r="EA12" s="623"/>
      <c r="EB12" s="623"/>
      <c r="EC12" s="659"/>
    </row>
    <row r="13" spans="2:143" ht="11.25" customHeight="1" x14ac:dyDescent="0.15">
      <c r="B13" s="619" t="s">
        <v>241</v>
      </c>
      <c r="C13" s="620"/>
      <c r="D13" s="620"/>
      <c r="E13" s="620"/>
      <c r="F13" s="620"/>
      <c r="G13" s="620"/>
      <c r="H13" s="620"/>
      <c r="I13" s="620"/>
      <c r="J13" s="620"/>
      <c r="K13" s="620"/>
      <c r="L13" s="620"/>
      <c r="M13" s="620"/>
      <c r="N13" s="620"/>
      <c r="O13" s="620"/>
      <c r="P13" s="620"/>
      <c r="Q13" s="621"/>
      <c r="R13" s="622" t="s">
        <v>121</v>
      </c>
      <c r="S13" s="623"/>
      <c r="T13" s="623"/>
      <c r="U13" s="623"/>
      <c r="V13" s="623"/>
      <c r="W13" s="623"/>
      <c r="X13" s="623"/>
      <c r="Y13" s="624"/>
      <c r="Z13" s="660" t="s">
        <v>121</v>
      </c>
      <c r="AA13" s="660"/>
      <c r="AB13" s="660"/>
      <c r="AC13" s="660"/>
      <c r="AD13" s="661" t="s">
        <v>121</v>
      </c>
      <c r="AE13" s="661"/>
      <c r="AF13" s="661"/>
      <c r="AG13" s="661"/>
      <c r="AH13" s="661"/>
      <c r="AI13" s="661"/>
      <c r="AJ13" s="661"/>
      <c r="AK13" s="661"/>
      <c r="AL13" s="625" t="s">
        <v>121</v>
      </c>
      <c r="AM13" s="626"/>
      <c r="AN13" s="626"/>
      <c r="AO13" s="662"/>
      <c r="AP13" s="619" t="s">
        <v>242</v>
      </c>
      <c r="AQ13" s="620"/>
      <c r="AR13" s="620"/>
      <c r="AS13" s="620"/>
      <c r="AT13" s="620"/>
      <c r="AU13" s="620"/>
      <c r="AV13" s="620"/>
      <c r="AW13" s="620"/>
      <c r="AX13" s="620"/>
      <c r="AY13" s="620"/>
      <c r="AZ13" s="620"/>
      <c r="BA13" s="620"/>
      <c r="BB13" s="620"/>
      <c r="BC13" s="620"/>
      <c r="BD13" s="620"/>
      <c r="BE13" s="620"/>
      <c r="BF13" s="621"/>
      <c r="BG13" s="622">
        <v>2687645</v>
      </c>
      <c r="BH13" s="623"/>
      <c r="BI13" s="623"/>
      <c r="BJ13" s="623"/>
      <c r="BK13" s="623"/>
      <c r="BL13" s="623"/>
      <c r="BM13" s="623"/>
      <c r="BN13" s="624"/>
      <c r="BO13" s="660">
        <v>82.6</v>
      </c>
      <c r="BP13" s="660"/>
      <c r="BQ13" s="660"/>
      <c r="BR13" s="660"/>
      <c r="BS13" s="661" t="s">
        <v>121</v>
      </c>
      <c r="BT13" s="661"/>
      <c r="BU13" s="661"/>
      <c r="BV13" s="661"/>
      <c r="BW13" s="661"/>
      <c r="BX13" s="661"/>
      <c r="BY13" s="661"/>
      <c r="BZ13" s="661"/>
      <c r="CA13" s="661"/>
      <c r="CB13" s="701"/>
      <c r="CD13" s="619" t="s">
        <v>243</v>
      </c>
      <c r="CE13" s="620"/>
      <c r="CF13" s="620"/>
      <c r="CG13" s="620"/>
      <c r="CH13" s="620"/>
      <c r="CI13" s="620"/>
      <c r="CJ13" s="620"/>
      <c r="CK13" s="620"/>
      <c r="CL13" s="620"/>
      <c r="CM13" s="620"/>
      <c r="CN13" s="620"/>
      <c r="CO13" s="620"/>
      <c r="CP13" s="620"/>
      <c r="CQ13" s="621"/>
      <c r="CR13" s="622">
        <v>4354772</v>
      </c>
      <c r="CS13" s="623"/>
      <c r="CT13" s="623"/>
      <c r="CU13" s="623"/>
      <c r="CV13" s="623"/>
      <c r="CW13" s="623"/>
      <c r="CX13" s="623"/>
      <c r="CY13" s="624"/>
      <c r="CZ13" s="660">
        <v>32.4</v>
      </c>
      <c r="DA13" s="660"/>
      <c r="DB13" s="660"/>
      <c r="DC13" s="660"/>
      <c r="DD13" s="628">
        <v>3806034</v>
      </c>
      <c r="DE13" s="623"/>
      <c r="DF13" s="623"/>
      <c r="DG13" s="623"/>
      <c r="DH13" s="623"/>
      <c r="DI13" s="623"/>
      <c r="DJ13" s="623"/>
      <c r="DK13" s="623"/>
      <c r="DL13" s="623"/>
      <c r="DM13" s="623"/>
      <c r="DN13" s="623"/>
      <c r="DO13" s="623"/>
      <c r="DP13" s="624"/>
      <c r="DQ13" s="628">
        <v>556707</v>
      </c>
      <c r="DR13" s="623"/>
      <c r="DS13" s="623"/>
      <c r="DT13" s="623"/>
      <c r="DU13" s="623"/>
      <c r="DV13" s="623"/>
      <c r="DW13" s="623"/>
      <c r="DX13" s="623"/>
      <c r="DY13" s="623"/>
      <c r="DZ13" s="623"/>
      <c r="EA13" s="623"/>
      <c r="EB13" s="623"/>
      <c r="EC13" s="659"/>
    </row>
    <row r="14" spans="2:143" ht="11.25" customHeight="1" x14ac:dyDescent="0.15">
      <c r="B14" s="619" t="s">
        <v>244</v>
      </c>
      <c r="C14" s="620"/>
      <c r="D14" s="620"/>
      <c r="E14" s="620"/>
      <c r="F14" s="620"/>
      <c r="G14" s="620"/>
      <c r="H14" s="620"/>
      <c r="I14" s="620"/>
      <c r="J14" s="620"/>
      <c r="K14" s="620"/>
      <c r="L14" s="620"/>
      <c r="M14" s="620"/>
      <c r="N14" s="620"/>
      <c r="O14" s="620"/>
      <c r="P14" s="620"/>
      <c r="Q14" s="621"/>
      <c r="R14" s="622">
        <v>428</v>
      </c>
      <c r="S14" s="623"/>
      <c r="T14" s="623"/>
      <c r="U14" s="623"/>
      <c r="V14" s="623"/>
      <c r="W14" s="623"/>
      <c r="X14" s="623"/>
      <c r="Y14" s="624"/>
      <c r="Z14" s="660">
        <v>0</v>
      </c>
      <c r="AA14" s="660"/>
      <c r="AB14" s="660"/>
      <c r="AC14" s="660"/>
      <c r="AD14" s="661">
        <v>428</v>
      </c>
      <c r="AE14" s="661"/>
      <c r="AF14" s="661"/>
      <c r="AG14" s="661"/>
      <c r="AH14" s="661"/>
      <c r="AI14" s="661"/>
      <c r="AJ14" s="661"/>
      <c r="AK14" s="661"/>
      <c r="AL14" s="625">
        <v>0</v>
      </c>
      <c r="AM14" s="626"/>
      <c r="AN14" s="626"/>
      <c r="AO14" s="662"/>
      <c r="AP14" s="619" t="s">
        <v>245</v>
      </c>
      <c r="AQ14" s="620"/>
      <c r="AR14" s="620"/>
      <c r="AS14" s="620"/>
      <c r="AT14" s="620"/>
      <c r="AU14" s="620"/>
      <c r="AV14" s="620"/>
      <c r="AW14" s="620"/>
      <c r="AX14" s="620"/>
      <c r="AY14" s="620"/>
      <c r="AZ14" s="620"/>
      <c r="BA14" s="620"/>
      <c r="BB14" s="620"/>
      <c r="BC14" s="620"/>
      <c r="BD14" s="620"/>
      <c r="BE14" s="620"/>
      <c r="BF14" s="621"/>
      <c r="BG14" s="622">
        <v>20894</v>
      </c>
      <c r="BH14" s="623"/>
      <c r="BI14" s="623"/>
      <c r="BJ14" s="623"/>
      <c r="BK14" s="623"/>
      <c r="BL14" s="623"/>
      <c r="BM14" s="623"/>
      <c r="BN14" s="624"/>
      <c r="BO14" s="660">
        <v>0.6</v>
      </c>
      <c r="BP14" s="660"/>
      <c r="BQ14" s="660"/>
      <c r="BR14" s="660"/>
      <c r="BS14" s="661" t="s">
        <v>121</v>
      </c>
      <c r="BT14" s="661"/>
      <c r="BU14" s="661"/>
      <c r="BV14" s="661"/>
      <c r="BW14" s="661"/>
      <c r="BX14" s="661"/>
      <c r="BY14" s="661"/>
      <c r="BZ14" s="661"/>
      <c r="CA14" s="661"/>
      <c r="CB14" s="701"/>
      <c r="CD14" s="619" t="s">
        <v>246</v>
      </c>
      <c r="CE14" s="620"/>
      <c r="CF14" s="620"/>
      <c r="CG14" s="620"/>
      <c r="CH14" s="620"/>
      <c r="CI14" s="620"/>
      <c r="CJ14" s="620"/>
      <c r="CK14" s="620"/>
      <c r="CL14" s="620"/>
      <c r="CM14" s="620"/>
      <c r="CN14" s="620"/>
      <c r="CO14" s="620"/>
      <c r="CP14" s="620"/>
      <c r="CQ14" s="621"/>
      <c r="CR14" s="622">
        <v>519846</v>
      </c>
      <c r="CS14" s="623"/>
      <c r="CT14" s="623"/>
      <c r="CU14" s="623"/>
      <c r="CV14" s="623"/>
      <c r="CW14" s="623"/>
      <c r="CX14" s="623"/>
      <c r="CY14" s="624"/>
      <c r="CZ14" s="660">
        <v>3.9</v>
      </c>
      <c r="DA14" s="660"/>
      <c r="DB14" s="660"/>
      <c r="DC14" s="660"/>
      <c r="DD14" s="628">
        <v>227253</v>
      </c>
      <c r="DE14" s="623"/>
      <c r="DF14" s="623"/>
      <c r="DG14" s="623"/>
      <c r="DH14" s="623"/>
      <c r="DI14" s="623"/>
      <c r="DJ14" s="623"/>
      <c r="DK14" s="623"/>
      <c r="DL14" s="623"/>
      <c r="DM14" s="623"/>
      <c r="DN14" s="623"/>
      <c r="DO14" s="623"/>
      <c r="DP14" s="624"/>
      <c r="DQ14" s="628">
        <v>288425</v>
      </c>
      <c r="DR14" s="623"/>
      <c r="DS14" s="623"/>
      <c r="DT14" s="623"/>
      <c r="DU14" s="623"/>
      <c r="DV14" s="623"/>
      <c r="DW14" s="623"/>
      <c r="DX14" s="623"/>
      <c r="DY14" s="623"/>
      <c r="DZ14" s="623"/>
      <c r="EA14" s="623"/>
      <c r="EB14" s="623"/>
      <c r="EC14" s="659"/>
    </row>
    <row r="15" spans="2:143" ht="11.25" customHeight="1" x14ac:dyDescent="0.15">
      <c r="B15" s="619" t="s">
        <v>247</v>
      </c>
      <c r="C15" s="620"/>
      <c r="D15" s="620"/>
      <c r="E15" s="620"/>
      <c r="F15" s="620"/>
      <c r="G15" s="620"/>
      <c r="H15" s="620"/>
      <c r="I15" s="620"/>
      <c r="J15" s="620"/>
      <c r="K15" s="620"/>
      <c r="L15" s="620"/>
      <c r="M15" s="620"/>
      <c r="N15" s="620"/>
      <c r="O15" s="620"/>
      <c r="P15" s="620"/>
      <c r="Q15" s="621"/>
      <c r="R15" s="622" t="s">
        <v>121</v>
      </c>
      <c r="S15" s="623"/>
      <c r="T15" s="623"/>
      <c r="U15" s="623"/>
      <c r="V15" s="623"/>
      <c r="W15" s="623"/>
      <c r="X15" s="623"/>
      <c r="Y15" s="624"/>
      <c r="Z15" s="660" t="s">
        <v>121</v>
      </c>
      <c r="AA15" s="660"/>
      <c r="AB15" s="660"/>
      <c r="AC15" s="660"/>
      <c r="AD15" s="661" t="s">
        <v>121</v>
      </c>
      <c r="AE15" s="661"/>
      <c r="AF15" s="661"/>
      <c r="AG15" s="661"/>
      <c r="AH15" s="661"/>
      <c r="AI15" s="661"/>
      <c r="AJ15" s="661"/>
      <c r="AK15" s="661"/>
      <c r="AL15" s="625" t="s">
        <v>121</v>
      </c>
      <c r="AM15" s="626"/>
      <c r="AN15" s="626"/>
      <c r="AO15" s="662"/>
      <c r="AP15" s="619" t="s">
        <v>248</v>
      </c>
      <c r="AQ15" s="620"/>
      <c r="AR15" s="620"/>
      <c r="AS15" s="620"/>
      <c r="AT15" s="620"/>
      <c r="AU15" s="620"/>
      <c r="AV15" s="620"/>
      <c r="AW15" s="620"/>
      <c r="AX15" s="620"/>
      <c r="AY15" s="620"/>
      <c r="AZ15" s="620"/>
      <c r="BA15" s="620"/>
      <c r="BB15" s="620"/>
      <c r="BC15" s="620"/>
      <c r="BD15" s="620"/>
      <c r="BE15" s="620"/>
      <c r="BF15" s="621"/>
      <c r="BG15" s="622">
        <v>63246</v>
      </c>
      <c r="BH15" s="623"/>
      <c r="BI15" s="623"/>
      <c r="BJ15" s="623"/>
      <c r="BK15" s="623"/>
      <c r="BL15" s="623"/>
      <c r="BM15" s="623"/>
      <c r="BN15" s="624"/>
      <c r="BO15" s="660">
        <v>1.9</v>
      </c>
      <c r="BP15" s="660"/>
      <c r="BQ15" s="660"/>
      <c r="BR15" s="660"/>
      <c r="BS15" s="661" t="s">
        <v>121</v>
      </c>
      <c r="BT15" s="661"/>
      <c r="BU15" s="661"/>
      <c r="BV15" s="661"/>
      <c r="BW15" s="661"/>
      <c r="BX15" s="661"/>
      <c r="BY15" s="661"/>
      <c r="BZ15" s="661"/>
      <c r="CA15" s="661"/>
      <c r="CB15" s="701"/>
      <c r="CD15" s="619" t="s">
        <v>249</v>
      </c>
      <c r="CE15" s="620"/>
      <c r="CF15" s="620"/>
      <c r="CG15" s="620"/>
      <c r="CH15" s="620"/>
      <c r="CI15" s="620"/>
      <c r="CJ15" s="620"/>
      <c r="CK15" s="620"/>
      <c r="CL15" s="620"/>
      <c r="CM15" s="620"/>
      <c r="CN15" s="620"/>
      <c r="CO15" s="620"/>
      <c r="CP15" s="620"/>
      <c r="CQ15" s="621"/>
      <c r="CR15" s="622">
        <v>808337</v>
      </c>
      <c r="CS15" s="623"/>
      <c r="CT15" s="623"/>
      <c r="CU15" s="623"/>
      <c r="CV15" s="623"/>
      <c r="CW15" s="623"/>
      <c r="CX15" s="623"/>
      <c r="CY15" s="624"/>
      <c r="CZ15" s="660">
        <v>6</v>
      </c>
      <c r="DA15" s="660"/>
      <c r="DB15" s="660"/>
      <c r="DC15" s="660"/>
      <c r="DD15" s="628">
        <v>219102</v>
      </c>
      <c r="DE15" s="623"/>
      <c r="DF15" s="623"/>
      <c r="DG15" s="623"/>
      <c r="DH15" s="623"/>
      <c r="DI15" s="623"/>
      <c r="DJ15" s="623"/>
      <c r="DK15" s="623"/>
      <c r="DL15" s="623"/>
      <c r="DM15" s="623"/>
      <c r="DN15" s="623"/>
      <c r="DO15" s="623"/>
      <c r="DP15" s="624"/>
      <c r="DQ15" s="628">
        <v>512076</v>
      </c>
      <c r="DR15" s="623"/>
      <c r="DS15" s="623"/>
      <c r="DT15" s="623"/>
      <c r="DU15" s="623"/>
      <c r="DV15" s="623"/>
      <c r="DW15" s="623"/>
      <c r="DX15" s="623"/>
      <c r="DY15" s="623"/>
      <c r="DZ15" s="623"/>
      <c r="EA15" s="623"/>
      <c r="EB15" s="623"/>
      <c r="EC15" s="659"/>
    </row>
    <row r="16" spans="2:143" ht="11.25" customHeight="1" x14ac:dyDescent="0.15">
      <c r="B16" s="619" t="s">
        <v>250</v>
      </c>
      <c r="C16" s="620"/>
      <c r="D16" s="620"/>
      <c r="E16" s="620"/>
      <c r="F16" s="620"/>
      <c r="G16" s="620"/>
      <c r="H16" s="620"/>
      <c r="I16" s="620"/>
      <c r="J16" s="620"/>
      <c r="K16" s="620"/>
      <c r="L16" s="620"/>
      <c r="M16" s="620"/>
      <c r="N16" s="620"/>
      <c r="O16" s="620"/>
      <c r="P16" s="620"/>
      <c r="Q16" s="621"/>
      <c r="R16" s="622">
        <v>4401</v>
      </c>
      <c r="S16" s="623"/>
      <c r="T16" s="623"/>
      <c r="U16" s="623"/>
      <c r="V16" s="623"/>
      <c r="W16" s="623"/>
      <c r="X16" s="623"/>
      <c r="Y16" s="624"/>
      <c r="Z16" s="660">
        <v>0</v>
      </c>
      <c r="AA16" s="660"/>
      <c r="AB16" s="660"/>
      <c r="AC16" s="660"/>
      <c r="AD16" s="661">
        <v>4401</v>
      </c>
      <c r="AE16" s="661"/>
      <c r="AF16" s="661"/>
      <c r="AG16" s="661"/>
      <c r="AH16" s="661"/>
      <c r="AI16" s="661"/>
      <c r="AJ16" s="661"/>
      <c r="AK16" s="661"/>
      <c r="AL16" s="625">
        <v>0.1</v>
      </c>
      <c r="AM16" s="626"/>
      <c r="AN16" s="626"/>
      <c r="AO16" s="662"/>
      <c r="AP16" s="619" t="s">
        <v>251</v>
      </c>
      <c r="AQ16" s="620"/>
      <c r="AR16" s="620"/>
      <c r="AS16" s="620"/>
      <c r="AT16" s="620"/>
      <c r="AU16" s="620"/>
      <c r="AV16" s="620"/>
      <c r="AW16" s="620"/>
      <c r="AX16" s="620"/>
      <c r="AY16" s="620"/>
      <c r="AZ16" s="620"/>
      <c r="BA16" s="620"/>
      <c r="BB16" s="620"/>
      <c r="BC16" s="620"/>
      <c r="BD16" s="620"/>
      <c r="BE16" s="620"/>
      <c r="BF16" s="621"/>
      <c r="BG16" s="622" t="s">
        <v>121</v>
      </c>
      <c r="BH16" s="623"/>
      <c r="BI16" s="623"/>
      <c r="BJ16" s="623"/>
      <c r="BK16" s="623"/>
      <c r="BL16" s="623"/>
      <c r="BM16" s="623"/>
      <c r="BN16" s="624"/>
      <c r="BO16" s="660" t="s">
        <v>121</v>
      </c>
      <c r="BP16" s="660"/>
      <c r="BQ16" s="660"/>
      <c r="BR16" s="660"/>
      <c r="BS16" s="661" t="s">
        <v>121</v>
      </c>
      <c r="BT16" s="661"/>
      <c r="BU16" s="661"/>
      <c r="BV16" s="661"/>
      <c r="BW16" s="661"/>
      <c r="BX16" s="661"/>
      <c r="BY16" s="661"/>
      <c r="BZ16" s="661"/>
      <c r="CA16" s="661"/>
      <c r="CB16" s="701"/>
      <c r="CD16" s="619" t="s">
        <v>252</v>
      </c>
      <c r="CE16" s="620"/>
      <c r="CF16" s="620"/>
      <c r="CG16" s="620"/>
      <c r="CH16" s="620"/>
      <c r="CI16" s="620"/>
      <c r="CJ16" s="620"/>
      <c r="CK16" s="620"/>
      <c r="CL16" s="620"/>
      <c r="CM16" s="620"/>
      <c r="CN16" s="620"/>
      <c r="CO16" s="620"/>
      <c r="CP16" s="620"/>
      <c r="CQ16" s="621"/>
      <c r="CR16" s="622">
        <v>538606</v>
      </c>
      <c r="CS16" s="623"/>
      <c r="CT16" s="623"/>
      <c r="CU16" s="623"/>
      <c r="CV16" s="623"/>
      <c r="CW16" s="623"/>
      <c r="CX16" s="623"/>
      <c r="CY16" s="624"/>
      <c r="CZ16" s="660">
        <v>4</v>
      </c>
      <c r="DA16" s="660"/>
      <c r="DB16" s="660"/>
      <c r="DC16" s="660"/>
      <c r="DD16" s="628" t="s">
        <v>121</v>
      </c>
      <c r="DE16" s="623"/>
      <c r="DF16" s="623"/>
      <c r="DG16" s="623"/>
      <c r="DH16" s="623"/>
      <c r="DI16" s="623"/>
      <c r="DJ16" s="623"/>
      <c r="DK16" s="623"/>
      <c r="DL16" s="623"/>
      <c r="DM16" s="623"/>
      <c r="DN16" s="623"/>
      <c r="DO16" s="623"/>
      <c r="DP16" s="624"/>
      <c r="DQ16" s="628">
        <v>89976</v>
      </c>
      <c r="DR16" s="623"/>
      <c r="DS16" s="623"/>
      <c r="DT16" s="623"/>
      <c r="DU16" s="623"/>
      <c r="DV16" s="623"/>
      <c r="DW16" s="623"/>
      <c r="DX16" s="623"/>
      <c r="DY16" s="623"/>
      <c r="DZ16" s="623"/>
      <c r="EA16" s="623"/>
      <c r="EB16" s="623"/>
      <c r="EC16" s="659"/>
    </row>
    <row r="17" spans="2:133" ht="11.25" customHeight="1" x14ac:dyDescent="0.15">
      <c r="B17" s="619" t="s">
        <v>253</v>
      </c>
      <c r="C17" s="620"/>
      <c r="D17" s="620"/>
      <c r="E17" s="620"/>
      <c r="F17" s="620"/>
      <c r="G17" s="620"/>
      <c r="H17" s="620"/>
      <c r="I17" s="620"/>
      <c r="J17" s="620"/>
      <c r="K17" s="620"/>
      <c r="L17" s="620"/>
      <c r="M17" s="620"/>
      <c r="N17" s="620"/>
      <c r="O17" s="620"/>
      <c r="P17" s="620"/>
      <c r="Q17" s="621"/>
      <c r="R17" s="622">
        <v>22513</v>
      </c>
      <c r="S17" s="623"/>
      <c r="T17" s="623"/>
      <c r="U17" s="623"/>
      <c r="V17" s="623"/>
      <c r="W17" s="623"/>
      <c r="X17" s="623"/>
      <c r="Y17" s="624"/>
      <c r="Z17" s="660">
        <v>0.2</v>
      </c>
      <c r="AA17" s="660"/>
      <c r="AB17" s="660"/>
      <c r="AC17" s="660"/>
      <c r="AD17" s="661">
        <v>22513</v>
      </c>
      <c r="AE17" s="661"/>
      <c r="AF17" s="661"/>
      <c r="AG17" s="661"/>
      <c r="AH17" s="661"/>
      <c r="AI17" s="661"/>
      <c r="AJ17" s="661"/>
      <c r="AK17" s="661"/>
      <c r="AL17" s="625">
        <v>0.6</v>
      </c>
      <c r="AM17" s="626"/>
      <c r="AN17" s="626"/>
      <c r="AO17" s="662"/>
      <c r="AP17" s="619" t="s">
        <v>254</v>
      </c>
      <c r="AQ17" s="620"/>
      <c r="AR17" s="620"/>
      <c r="AS17" s="620"/>
      <c r="AT17" s="620"/>
      <c r="AU17" s="620"/>
      <c r="AV17" s="620"/>
      <c r="AW17" s="620"/>
      <c r="AX17" s="620"/>
      <c r="AY17" s="620"/>
      <c r="AZ17" s="620"/>
      <c r="BA17" s="620"/>
      <c r="BB17" s="620"/>
      <c r="BC17" s="620"/>
      <c r="BD17" s="620"/>
      <c r="BE17" s="620"/>
      <c r="BF17" s="621"/>
      <c r="BG17" s="622" t="s">
        <v>121</v>
      </c>
      <c r="BH17" s="623"/>
      <c r="BI17" s="623"/>
      <c r="BJ17" s="623"/>
      <c r="BK17" s="623"/>
      <c r="BL17" s="623"/>
      <c r="BM17" s="623"/>
      <c r="BN17" s="624"/>
      <c r="BO17" s="660" t="s">
        <v>121</v>
      </c>
      <c r="BP17" s="660"/>
      <c r="BQ17" s="660"/>
      <c r="BR17" s="660"/>
      <c r="BS17" s="661" t="s">
        <v>121</v>
      </c>
      <c r="BT17" s="661"/>
      <c r="BU17" s="661"/>
      <c r="BV17" s="661"/>
      <c r="BW17" s="661"/>
      <c r="BX17" s="661"/>
      <c r="BY17" s="661"/>
      <c r="BZ17" s="661"/>
      <c r="CA17" s="661"/>
      <c r="CB17" s="701"/>
      <c r="CD17" s="619" t="s">
        <v>255</v>
      </c>
      <c r="CE17" s="620"/>
      <c r="CF17" s="620"/>
      <c r="CG17" s="620"/>
      <c r="CH17" s="620"/>
      <c r="CI17" s="620"/>
      <c r="CJ17" s="620"/>
      <c r="CK17" s="620"/>
      <c r="CL17" s="620"/>
      <c r="CM17" s="620"/>
      <c r="CN17" s="620"/>
      <c r="CO17" s="620"/>
      <c r="CP17" s="620"/>
      <c r="CQ17" s="621"/>
      <c r="CR17" s="622">
        <v>622159</v>
      </c>
      <c r="CS17" s="623"/>
      <c r="CT17" s="623"/>
      <c r="CU17" s="623"/>
      <c r="CV17" s="623"/>
      <c r="CW17" s="623"/>
      <c r="CX17" s="623"/>
      <c r="CY17" s="624"/>
      <c r="CZ17" s="660">
        <v>4.5999999999999996</v>
      </c>
      <c r="DA17" s="660"/>
      <c r="DB17" s="660"/>
      <c r="DC17" s="660"/>
      <c r="DD17" s="628" t="s">
        <v>121</v>
      </c>
      <c r="DE17" s="623"/>
      <c r="DF17" s="623"/>
      <c r="DG17" s="623"/>
      <c r="DH17" s="623"/>
      <c r="DI17" s="623"/>
      <c r="DJ17" s="623"/>
      <c r="DK17" s="623"/>
      <c r="DL17" s="623"/>
      <c r="DM17" s="623"/>
      <c r="DN17" s="623"/>
      <c r="DO17" s="623"/>
      <c r="DP17" s="624"/>
      <c r="DQ17" s="628">
        <v>375841</v>
      </c>
      <c r="DR17" s="623"/>
      <c r="DS17" s="623"/>
      <c r="DT17" s="623"/>
      <c r="DU17" s="623"/>
      <c r="DV17" s="623"/>
      <c r="DW17" s="623"/>
      <c r="DX17" s="623"/>
      <c r="DY17" s="623"/>
      <c r="DZ17" s="623"/>
      <c r="EA17" s="623"/>
      <c r="EB17" s="623"/>
      <c r="EC17" s="659"/>
    </row>
    <row r="18" spans="2:133" ht="11.25" customHeight="1" x14ac:dyDescent="0.15">
      <c r="B18" s="619" t="s">
        <v>256</v>
      </c>
      <c r="C18" s="620"/>
      <c r="D18" s="620"/>
      <c r="E18" s="620"/>
      <c r="F18" s="620"/>
      <c r="G18" s="620"/>
      <c r="H18" s="620"/>
      <c r="I18" s="620"/>
      <c r="J18" s="620"/>
      <c r="K18" s="620"/>
      <c r="L18" s="620"/>
      <c r="M18" s="620"/>
      <c r="N18" s="620"/>
      <c r="O18" s="620"/>
      <c r="P18" s="620"/>
      <c r="Q18" s="621"/>
      <c r="R18" s="622">
        <v>6840</v>
      </c>
      <c r="S18" s="623"/>
      <c r="T18" s="623"/>
      <c r="U18" s="623"/>
      <c r="V18" s="623"/>
      <c r="W18" s="623"/>
      <c r="X18" s="623"/>
      <c r="Y18" s="624"/>
      <c r="Z18" s="660">
        <v>0</v>
      </c>
      <c r="AA18" s="660"/>
      <c r="AB18" s="660"/>
      <c r="AC18" s="660"/>
      <c r="AD18" s="661">
        <v>6840</v>
      </c>
      <c r="AE18" s="661"/>
      <c r="AF18" s="661"/>
      <c r="AG18" s="661"/>
      <c r="AH18" s="661"/>
      <c r="AI18" s="661"/>
      <c r="AJ18" s="661"/>
      <c r="AK18" s="661"/>
      <c r="AL18" s="625">
        <v>0.2</v>
      </c>
      <c r="AM18" s="626"/>
      <c r="AN18" s="626"/>
      <c r="AO18" s="662"/>
      <c r="AP18" s="619" t="s">
        <v>257</v>
      </c>
      <c r="AQ18" s="620"/>
      <c r="AR18" s="620"/>
      <c r="AS18" s="620"/>
      <c r="AT18" s="620"/>
      <c r="AU18" s="620"/>
      <c r="AV18" s="620"/>
      <c r="AW18" s="620"/>
      <c r="AX18" s="620"/>
      <c r="AY18" s="620"/>
      <c r="AZ18" s="620"/>
      <c r="BA18" s="620"/>
      <c r="BB18" s="620"/>
      <c r="BC18" s="620"/>
      <c r="BD18" s="620"/>
      <c r="BE18" s="620"/>
      <c r="BF18" s="621"/>
      <c r="BG18" s="622" t="s">
        <v>121</v>
      </c>
      <c r="BH18" s="623"/>
      <c r="BI18" s="623"/>
      <c r="BJ18" s="623"/>
      <c r="BK18" s="623"/>
      <c r="BL18" s="623"/>
      <c r="BM18" s="623"/>
      <c r="BN18" s="624"/>
      <c r="BO18" s="660" t="s">
        <v>121</v>
      </c>
      <c r="BP18" s="660"/>
      <c r="BQ18" s="660"/>
      <c r="BR18" s="660"/>
      <c r="BS18" s="661" t="s">
        <v>121</v>
      </c>
      <c r="BT18" s="661"/>
      <c r="BU18" s="661"/>
      <c r="BV18" s="661"/>
      <c r="BW18" s="661"/>
      <c r="BX18" s="661"/>
      <c r="BY18" s="661"/>
      <c r="BZ18" s="661"/>
      <c r="CA18" s="661"/>
      <c r="CB18" s="701"/>
      <c r="CD18" s="619" t="s">
        <v>258</v>
      </c>
      <c r="CE18" s="620"/>
      <c r="CF18" s="620"/>
      <c r="CG18" s="620"/>
      <c r="CH18" s="620"/>
      <c r="CI18" s="620"/>
      <c r="CJ18" s="620"/>
      <c r="CK18" s="620"/>
      <c r="CL18" s="620"/>
      <c r="CM18" s="620"/>
      <c r="CN18" s="620"/>
      <c r="CO18" s="620"/>
      <c r="CP18" s="620"/>
      <c r="CQ18" s="621"/>
      <c r="CR18" s="622" t="s">
        <v>121</v>
      </c>
      <c r="CS18" s="623"/>
      <c r="CT18" s="623"/>
      <c r="CU18" s="623"/>
      <c r="CV18" s="623"/>
      <c r="CW18" s="623"/>
      <c r="CX18" s="623"/>
      <c r="CY18" s="624"/>
      <c r="CZ18" s="660" t="s">
        <v>121</v>
      </c>
      <c r="DA18" s="660"/>
      <c r="DB18" s="660"/>
      <c r="DC18" s="660"/>
      <c r="DD18" s="628" t="s">
        <v>121</v>
      </c>
      <c r="DE18" s="623"/>
      <c r="DF18" s="623"/>
      <c r="DG18" s="623"/>
      <c r="DH18" s="623"/>
      <c r="DI18" s="623"/>
      <c r="DJ18" s="623"/>
      <c r="DK18" s="623"/>
      <c r="DL18" s="623"/>
      <c r="DM18" s="623"/>
      <c r="DN18" s="623"/>
      <c r="DO18" s="623"/>
      <c r="DP18" s="624"/>
      <c r="DQ18" s="628" t="s">
        <v>121</v>
      </c>
      <c r="DR18" s="623"/>
      <c r="DS18" s="623"/>
      <c r="DT18" s="623"/>
      <c r="DU18" s="623"/>
      <c r="DV18" s="623"/>
      <c r="DW18" s="623"/>
      <c r="DX18" s="623"/>
      <c r="DY18" s="623"/>
      <c r="DZ18" s="623"/>
      <c r="EA18" s="623"/>
      <c r="EB18" s="623"/>
      <c r="EC18" s="659"/>
    </row>
    <row r="19" spans="2:133" ht="11.25" customHeight="1" x14ac:dyDescent="0.15">
      <c r="B19" s="619" t="s">
        <v>259</v>
      </c>
      <c r="C19" s="620"/>
      <c r="D19" s="620"/>
      <c r="E19" s="620"/>
      <c r="F19" s="620"/>
      <c r="G19" s="620"/>
      <c r="H19" s="620"/>
      <c r="I19" s="620"/>
      <c r="J19" s="620"/>
      <c r="K19" s="620"/>
      <c r="L19" s="620"/>
      <c r="M19" s="620"/>
      <c r="N19" s="620"/>
      <c r="O19" s="620"/>
      <c r="P19" s="620"/>
      <c r="Q19" s="621"/>
      <c r="R19" s="622">
        <v>6840</v>
      </c>
      <c r="S19" s="623"/>
      <c r="T19" s="623"/>
      <c r="U19" s="623"/>
      <c r="V19" s="623"/>
      <c r="W19" s="623"/>
      <c r="X19" s="623"/>
      <c r="Y19" s="624"/>
      <c r="Z19" s="660">
        <v>0</v>
      </c>
      <c r="AA19" s="660"/>
      <c r="AB19" s="660"/>
      <c r="AC19" s="660"/>
      <c r="AD19" s="661">
        <v>6840</v>
      </c>
      <c r="AE19" s="661"/>
      <c r="AF19" s="661"/>
      <c r="AG19" s="661"/>
      <c r="AH19" s="661"/>
      <c r="AI19" s="661"/>
      <c r="AJ19" s="661"/>
      <c r="AK19" s="661"/>
      <c r="AL19" s="625">
        <v>0.2</v>
      </c>
      <c r="AM19" s="626"/>
      <c r="AN19" s="626"/>
      <c r="AO19" s="662"/>
      <c r="AP19" s="619" t="s">
        <v>260</v>
      </c>
      <c r="AQ19" s="620"/>
      <c r="AR19" s="620"/>
      <c r="AS19" s="620"/>
      <c r="AT19" s="620"/>
      <c r="AU19" s="620"/>
      <c r="AV19" s="620"/>
      <c r="AW19" s="620"/>
      <c r="AX19" s="620"/>
      <c r="AY19" s="620"/>
      <c r="AZ19" s="620"/>
      <c r="BA19" s="620"/>
      <c r="BB19" s="620"/>
      <c r="BC19" s="620"/>
      <c r="BD19" s="620"/>
      <c r="BE19" s="620"/>
      <c r="BF19" s="621"/>
      <c r="BG19" s="622">
        <v>5585</v>
      </c>
      <c r="BH19" s="623"/>
      <c r="BI19" s="623"/>
      <c r="BJ19" s="623"/>
      <c r="BK19" s="623"/>
      <c r="BL19" s="623"/>
      <c r="BM19" s="623"/>
      <c r="BN19" s="624"/>
      <c r="BO19" s="660">
        <v>0.2</v>
      </c>
      <c r="BP19" s="660"/>
      <c r="BQ19" s="660"/>
      <c r="BR19" s="660"/>
      <c r="BS19" s="661" t="s">
        <v>121</v>
      </c>
      <c r="BT19" s="661"/>
      <c r="BU19" s="661"/>
      <c r="BV19" s="661"/>
      <c r="BW19" s="661"/>
      <c r="BX19" s="661"/>
      <c r="BY19" s="661"/>
      <c r="BZ19" s="661"/>
      <c r="CA19" s="661"/>
      <c r="CB19" s="701"/>
      <c r="CD19" s="619" t="s">
        <v>261</v>
      </c>
      <c r="CE19" s="620"/>
      <c r="CF19" s="620"/>
      <c r="CG19" s="620"/>
      <c r="CH19" s="620"/>
      <c r="CI19" s="620"/>
      <c r="CJ19" s="620"/>
      <c r="CK19" s="620"/>
      <c r="CL19" s="620"/>
      <c r="CM19" s="620"/>
      <c r="CN19" s="620"/>
      <c r="CO19" s="620"/>
      <c r="CP19" s="620"/>
      <c r="CQ19" s="621"/>
      <c r="CR19" s="622" t="s">
        <v>121</v>
      </c>
      <c r="CS19" s="623"/>
      <c r="CT19" s="623"/>
      <c r="CU19" s="623"/>
      <c r="CV19" s="623"/>
      <c r="CW19" s="623"/>
      <c r="CX19" s="623"/>
      <c r="CY19" s="624"/>
      <c r="CZ19" s="660" t="s">
        <v>121</v>
      </c>
      <c r="DA19" s="660"/>
      <c r="DB19" s="660"/>
      <c r="DC19" s="660"/>
      <c r="DD19" s="628" t="s">
        <v>121</v>
      </c>
      <c r="DE19" s="623"/>
      <c r="DF19" s="623"/>
      <c r="DG19" s="623"/>
      <c r="DH19" s="623"/>
      <c r="DI19" s="623"/>
      <c r="DJ19" s="623"/>
      <c r="DK19" s="623"/>
      <c r="DL19" s="623"/>
      <c r="DM19" s="623"/>
      <c r="DN19" s="623"/>
      <c r="DO19" s="623"/>
      <c r="DP19" s="624"/>
      <c r="DQ19" s="628" t="s">
        <v>121</v>
      </c>
      <c r="DR19" s="623"/>
      <c r="DS19" s="623"/>
      <c r="DT19" s="623"/>
      <c r="DU19" s="623"/>
      <c r="DV19" s="623"/>
      <c r="DW19" s="623"/>
      <c r="DX19" s="623"/>
      <c r="DY19" s="623"/>
      <c r="DZ19" s="623"/>
      <c r="EA19" s="623"/>
      <c r="EB19" s="623"/>
      <c r="EC19" s="659"/>
    </row>
    <row r="20" spans="2:133" ht="11.25" customHeight="1" x14ac:dyDescent="0.15">
      <c r="B20" s="689" t="s">
        <v>262</v>
      </c>
      <c r="C20" s="690"/>
      <c r="D20" s="690"/>
      <c r="E20" s="690"/>
      <c r="F20" s="690"/>
      <c r="G20" s="690"/>
      <c r="H20" s="690"/>
      <c r="I20" s="690"/>
      <c r="J20" s="690"/>
      <c r="K20" s="690"/>
      <c r="L20" s="690"/>
      <c r="M20" s="690"/>
      <c r="N20" s="690"/>
      <c r="O20" s="690"/>
      <c r="P20" s="690"/>
      <c r="Q20" s="691"/>
      <c r="R20" s="622" t="s">
        <v>121</v>
      </c>
      <c r="S20" s="623"/>
      <c r="T20" s="623"/>
      <c r="U20" s="623"/>
      <c r="V20" s="623"/>
      <c r="W20" s="623"/>
      <c r="X20" s="623"/>
      <c r="Y20" s="624"/>
      <c r="Z20" s="660" t="s">
        <v>121</v>
      </c>
      <c r="AA20" s="660"/>
      <c r="AB20" s="660"/>
      <c r="AC20" s="660"/>
      <c r="AD20" s="661" t="s">
        <v>121</v>
      </c>
      <c r="AE20" s="661"/>
      <c r="AF20" s="661"/>
      <c r="AG20" s="661"/>
      <c r="AH20" s="661"/>
      <c r="AI20" s="661"/>
      <c r="AJ20" s="661"/>
      <c r="AK20" s="661"/>
      <c r="AL20" s="625" t="s">
        <v>121</v>
      </c>
      <c r="AM20" s="626"/>
      <c r="AN20" s="626"/>
      <c r="AO20" s="662"/>
      <c r="AP20" s="619" t="s">
        <v>263</v>
      </c>
      <c r="AQ20" s="620"/>
      <c r="AR20" s="620"/>
      <c r="AS20" s="620"/>
      <c r="AT20" s="620"/>
      <c r="AU20" s="620"/>
      <c r="AV20" s="620"/>
      <c r="AW20" s="620"/>
      <c r="AX20" s="620"/>
      <c r="AY20" s="620"/>
      <c r="AZ20" s="620"/>
      <c r="BA20" s="620"/>
      <c r="BB20" s="620"/>
      <c r="BC20" s="620"/>
      <c r="BD20" s="620"/>
      <c r="BE20" s="620"/>
      <c r="BF20" s="621"/>
      <c r="BG20" s="622">
        <v>5585</v>
      </c>
      <c r="BH20" s="623"/>
      <c r="BI20" s="623"/>
      <c r="BJ20" s="623"/>
      <c r="BK20" s="623"/>
      <c r="BL20" s="623"/>
      <c r="BM20" s="623"/>
      <c r="BN20" s="624"/>
      <c r="BO20" s="660">
        <v>0.2</v>
      </c>
      <c r="BP20" s="660"/>
      <c r="BQ20" s="660"/>
      <c r="BR20" s="660"/>
      <c r="BS20" s="661" t="s">
        <v>121</v>
      </c>
      <c r="BT20" s="661"/>
      <c r="BU20" s="661"/>
      <c r="BV20" s="661"/>
      <c r="BW20" s="661"/>
      <c r="BX20" s="661"/>
      <c r="BY20" s="661"/>
      <c r="BZ20" s="661"/>
      <c r="CA20" s="661"/>
      <c r="CB20" s="701"/>
      <c r="CD20" s="619" t="s">
        <v>264</v>
      </c>
      <c r="CE20" s="620"/>
      <c r="CF20" s="620"/>
      <c r="CG20" s="620"/>
      <c r="CH20" s="620"/>
      <c r="CI20" s="620"/>
      <c r="CJ20" s="620"/>
      <c r="CK20" s="620"/>
      <c r="CL20" s="620"/>
      <c r="CM20" s="620"/>
      <c r="CN20" s="620"/>
      <c r="CO20" s="620"/>
      <c r="CP20" s="620"/>
      <c r="CQ20" s="621"/>
      <c r="CR20" s="622">
        <v>13428564</v>
      </c>
      <c r="CS20" s="623"/>
      <c r="CT20" s="623"/>
      <c r="CU20" s="623"/>
      <c r="CV20" s="623"/>
      <c r="CW20" s="623"/>
      <c r="CX20" s="623"/>
      <c r="CY20" s="624"/>
      <c r="CZ20" s="660">
        <v>100</v>
      </c>
      <c r="DA20" s="660"/>
      <c r="DB20" s="660"/>
      <c r="DC20" s="660"/>
      <c r="DD20" s="628">
        <v>5650395</v>
      </c>
      <c r="DE20" s="623"/>
      <c r="DF20" s="623"/>
      <c r="DG20" s="623"/>
      <c r="DH20" s="623"/>
      <c r="DI20" s="623"/>
      <c r="DJ20" s="623"/>
      <c r="DK20" s="623"/>
      <c r="DL20" s="623"/>
      <c r="DM20" s="623"/>
      <c r="DN20" s="623"/>
      <c r="DO20" s="623"/>
      <c r="DP20" s="624"/>
      <c r="DQ20" s="628">
        <v>5628597</v>
      </c>
      <c r="DR20" s="623"/>
      <c r="DS20" s="623"/>
      <c r="DT20" s="623"/>
      <c r="DU20" s="623"/>
      <c r="DV20" s="623"/>
      <c r="DW20" s="623"/>
      <c r="DX20" s="623"/>
      <c r="DY20" s="623"/>
      <c r="DZ20" s="623"/>
      <c r="EA20" s="623"/>
      <c r="EB20" s="623"/>
      <c r="EC20" s="659"/>
    </row>
    <row r="21" spans="2:133" ht="11.25" customHeight="1" x14ac:dyDescent="0.15">
      <c r="B21" s="619" t="s">
        <v>265</v>
      </c>
      <c r="C21" s="620"/>
      <c r="D21" s="620"/>
      <c r="E21" s="620"/>
      <c r="F21" s="620"/>
      <c r="G21" s="620"/>
      <c r="H21" s="620"/>
      <c r="I21" s="620"/>
      <c r="J21" s="620"/>
      <c r="K21" s="620"/>
      <c r="L21" s="620"/>
      <c r="M21" s="620"/>
      <c r="N21" s="620"/>
      <c r="O21" s="620"/>
      <c r="P21" s="620"/>
      <c r="Q21" s="621"/>
      <c r="R21" s="622">
        <v>747963</v>
      </c>
      <c r="S21" s="623"/>
      <c r="T21" s="623"/>
      <c r="U21" s="623"/>
      <c r="V21" s="623"/>
      <c r="W21" s="623"/>
      <c r="X21" s="623"/>
      <c r="Y21" s="624"/>
      <c r="Z21" s="660">
        <v>5.2</v>
      </c>
      <c r="AA21" s="660"/>
      <c r="AB21" s="660"/>
      <c r="AC21" s="660"/>
      <c r="AD21" s="661">
        <v>278007</v>
      </c>
      <c r="AE21" s="661"/>
      <c r="AF21" s="661"/>
      <c r="AG21" s="661"/>
      <c r="AH21" s="661"/>
      <c r="AI21" s="661"/>
      <c r="AJ21" s="661"/>
      <c r="AK21" s="661"/>
      <c r="AL21" s="625">
        <v>7.2</v>
      </c>
      <c r="AM21" s="626"/>
      <c r="AN21" s="626"/>
      <c r="AO21" s="662"/>
      <c r="AP21" s="619" t="s">
        <v>266</v>
      </c>
      <c r="AQ21" s="699"/>
      <c r="AR21" s="699"/>
      <c r="AS21" s="699"/>
      <c r="AT21" s="699"/>
      <c r="AU21" s="699"/>
      <c r="AV21" s="699"/>
      <c r="AW21" s="699"/>
      <c r="AX21" s="699"/>
      <c r="AY21" s="699"/>
      <c r="AZ21" s="699"/>
      <c r="BA21" s="699"/>
      <c r="BB21" s="699"/>
      <c r="BC21" s="699"/>
      <c r="BD21" s="699"/>
      <c r="BE21" s="699"/>
      <c r="BF21" s="700"/>
      <c r="BG21" s="622">
        <v>5585</v>
      </c>
      <c r="BH21" s="623"/>
      <c r="BI21" s="623"/>
      <c r="BJ21" s="623"/>
      <c r="BK21" s="623"/>
      <c r="BL21" s="623"/>
      <c r="BM21" s="623"/>
      <c r="BN21" s="624"/>
      <c r="BO21" s="660">
        <v>0.2</v>
      </c>
      <c r="BP21" s="660"/>
      <c r="BQ21" s="660"/>
      <c r="BR21" s="660"/>
      <c r="BS21" s="661" t="s">
        <v>121</v>
      </c>
      <c r="BT21" s="661"/>
      <c r="BU21" s="661"/>
      <c r="BV21" s="661"/>
      <c r="BW21" s="661"/>
      <c r="BX21" s="661"/>
      <c r="BY21" s="661"/>
      <c r="BZ21" s="661"/>
      <c r="CA21" s="661"/>
      <c r="CB21" s="701"/>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15">
      <c r="B22" s="619" t="s">
        <v>267</v>
      </c>
      <c r="C22" s="620"/>
      <c r="D22" s="620"/>
      <c r="E22" s="620"/>
      <c r="F22" s="620"/>
      <c r="G22" s="620"/>
      <c r="H22" s="620"/>
      <c r="I22" s="620"/>
      <c r="J22" s="620"/>
      <c r="K22" s="620"/>
      <c r="L22" s="620"/>
      <c r="M22" s="620"/>
      <c r="N22" s="620"/>
      <c r="O22" s="620"/>
      <c r="P22" s="620"/>
      <c r="Q22" s="621"/>
      <c r="R22" s="622">
        <v>278007</v>
      </c>
      <c r="S22" s="623"/>
      <c r="T22" s="623"/>
      <c r="U22" s="623"/>
      <c r="V22" s="623"/>
      <c r="W22" s="623"/>
      <c r="X22" s="623"/>
      <c r="Y22" s="624"/>
      <c r="Z22" s="660">
        <v>1.9</v>
      </c>
      <c r="AA22" s="660"/>
      <c r="AB22" s="660"/>
      <c r="AC22" s="660"/>
      <c r="AD22" s="661">
        <v>278007</v>
      </c>
      <c r="AE22" s="661"/>
      <c r="AF22" s="661"/>
      <c r="AG22" s="661"/>
      <c r="AH22" s="661"/>
      <c r="AI22" s="661"/>
      <c r="AJ22" s="661"/>
      <c r="AK22" s="661"/>
      <c r="AL22" s="625">
        <v>7.2</v>
      </c>
      <c r="AM22" s="626"/>
      <c r="AN22" s="626"/>
      <c r="AO22" s="662"/>
      <c r="AP22" s="619" t="s">
        <v>268</v>
      </c>
      <c r="AQ22" s="699"/>
      <c r="AR22" s="699"/>
      <c r="AS22" s="699"/>
      <c r="AT22" s="699"/>
      <c r="AU22" s="699"/>
      <c r="AV22" s="699"/>
      <c r="AW22" s="699"/>
      <c r="AX22" s="699"/>
      <c r="AY22" s="699"/>
      <c r="AZ22" s="699"/>
      <c r="BA22" s="699"/>
      <c r="BB22" s="699"/>
      <c r="BC22" s="699"/>
      <c r="BD22" s="699"/>
      <c r="BE22" s="699"/>
      <c r="BF22" s="700"/>
      <c r="BG22" s="622" t="s">
        <v>121</v>
      </c>
      <c r="BH22" s="623"/>
      <c r="BI22" s="623"/>
      <c r="BJ22" s="623"/>
      <c r="BK22" s="623"/>
      <c r="BL22" s="623"/>
      <c r="BM22" s="623"/>
      <c r="BN22" s="624"/>
      <c r="BO22" s="660" t="s">
        <v>121</v>
      </c>
      <c r="BP22" s="660"/>
      <c r="BQ22" s="660"/>
      <c r="BR22" s="660"/>
      <c r="BS22" s="661" t="s">
        <v>121</v>
      </c>
      <c r="BT22" s="661"/>
      <c r="BU22" s="661"/>
      <c r="BV22" s="661"/>
      <c r="BW22" s="661"/>
      <c r="BX22" s="661"/>
      <c r="BY22" s="661"/>
      <c r="BZ22" s="661"/>
      <c r="CA22" s="661"/>
      <c r="CB22" s="701"/>
      <c r="CD22" s="674" t="s">
        <v>269</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676"/>
    </row>
    <row r="23" spans="2:133" ht="11.25" customHeight="1" x14ac:dyDescent="0.15">
      <c r="B23" s="619" t="s">
        <v>270</v>
      </c>
      <c r="C23" s="620"/>
      <c r="D23" s="620"/>
      <c r="E23" s="620"/>
      <c r="F23" s="620"/>
      <c r="G23" s="620"/>
      <c r="H23" s="620"/>
      <c r="I23" s="620"/>
      <c r="J23" s="620"/>
      <c r="K23" s="620"/>
      <c r="L23" s="620"/>
      <c r="M23" s="620"/>
      <c r="N23" s="620"/>
      <c r="O23" s="620"/>
      <c r="P23" s="620"/>
      <c r="Q23" s="621"/>
      <c r="R23" s="622">
        <v>231847</v>
      </c>
      <c r="S23" s="623"/>
      <c r="T23" s="623"/>
      <c r="U23" s="623"/>
      <c r="V23" s="623"/>
      <c r="W23" s="623"/>
      <c r="X23" s="623"/>
      <c r="Y23" s="624"/>
      <c r="Z23" s="660">
        <v>1.6</v>
      </c>
      <c r="AA23" s="660"/>
      <c r="AB23" s="660"/>
      <c r="AC23" s="660"/>
      <c r="AD23" s="661" t="s">
        <v>121</v>
      </c>
      <c r="AE23" s="661"/>
      <c r="AF23" s="661"/>
      <c r="AG23" s="661"/>
      <c r="AH23" s="661"/>
      <c r="AI23" s="661"/>
      <c r="AJ23" s="661"/>
      <c r="AK23" s="661"/>
      <c r="AL23" s="625" t="s">
        <v>121</v>
      </c>
      <c r="AM23" s="626"/>
      <c r="AN23" s="626"/>
      <c r="AO23" s="662"/>
      <c r="AP23" s="619" t="s">
        <v>271</v>
      </c>
      <c r="AQ23" s="699"/>
      <c r="AR23" s="699"/>
      <c r="AS23" s="699"/>
      <c r="AT23" s="699"/>
      <c r="AU23" s="699"/>
      <c r="AV23" s="699"/>
      <c r="AW23" s="699"/>
      <c r="AX23" s="699"/>
      <c r="AY23" s="699"/>
      <c r="AZ23" s="699"/>
      <c r="BA23" s="699"/>
      <c r="BB23" s="699"/>
      <c r="BC23" s="699"/>
      <c r="BD23" s="699"/>
      <c r="BE23" s="699"/>
      <c r="BF23" s="700"/>
      <c r="BG23" s="622" t="s">
        <v>121</v>
      </c>
      <c r="BH23" s="623"/>
      <c r="BI23" s="623"/>
      <c r="BJ23" s="623"/>
      <c r="BK23" s="623"/>
      <c r="BL23" s="623"/>
      <c r="BM23" s="623"/>
      <c r="BN23" s="624"/>
      <c r="BO23" s="660" t="s">
        <v>121</v>
      </c>
      <c r="BP23" s="660"/>
      <c r="BQ23" s="660"/>
      <c r="BR23" s="660"/>
      <c r="BS23" s="661" t="s">
        <v>121</v>
      </c>
      <c r="BT23" s="661"/>
      <c r="BU23" s="661"/>
      <c r="BV23" s="661"/>
      <c r="BW23" s="661"/>
      <c r="BX23" s="661"/>
      <c r="BY23" s="661"/>
      <c r="BZ23" s="661"/>
      <c r="CA23" s="661"/>
      <c r="CB23" s="701"/>
      <c r="CD23" s="674" t="s">
        <v>211</v>
      </c>
      <c r="CE23" s="675"/>
      <c r="CF23" s="675"/>
      <c r="CG23" s="675"/>
      <c r="CH23" s="675"/>
      <c r="CI23" s="675"/>
      <c r="CJ23" s="675"/>
      <c r="CK23" s="675"/>
      <c r="CL23" s="675"/>
      <c r="CM23" s="675"/>
      <c r="CN23" s="675"/>
      <c r="CO23" s="675"/>
      <c r="CP23" s="675"/>
      <c r="CQ23" s="676"/>
      <c r="CR23" s="674" t="s">
        <v>272</v>
      </c>
      <c r="CS23" s="675"/>
      <c r="CT23" s="675"/>
      <c r="CU23" s="675"/>
      <c r="CV23" s="675"/>
      <c r="CW23" s="675"/>
      <c r="CX23" s="675"/>
      <c r="CY23" s="676"/>
      <c r="CZ23" s="674" t="s">
        <v>273</v>
      </c>
      <c r="DA23" s="675"/>
      <c r="DB23" s="675"/>
      <c r="DC23" s="676"/>
      <c r="DD23" s="674" t="s">
        <v>274</v>
      </c>
      <c r="DE23" s="675"/>
      <c r="DF23" s="675"/>
      <c r="DG23" s="675"/>
      <c r="DH23" s="675"/>
      <c r="DI23" s="675"/>
      <c r="DJ23" s="675"/>
      <c r="DK23" s="676"/>
      <c r="DL23" s="712" t="s">
        <v>275</v>
      </c>
      <c r="DM23" s="713"/>
      <c r="DN23" s="713"/>
      <c r="DO23" s="713"/>
      <c r="DP23" s="713"/>
      <c r="DQ23" s="713"/>
      <c r="DR23" s="713"/>
      <c r="DS23" s="713"/>
      <c r="DT23" s="713"/>
      <c r="DU23" s="713"/>
      <c r="DV23" s="714"/>
      <c r="DW23" s="674" t="s">
        <v>276</v>
      </c>
      <c r="DX23" s="675"/>
      <c r="DY23" s="675"/>
      <c r="DZ23" s="675"/>
      <c r="EA23" s="675"/>
      <c r="EB23" s="675"/>
      <c r="EC23" s="676"/>
    </row>
    <row r="24" spans="2:133" ht="11.25" customHeight="1" x14ac:dyDescent="0.15">
      <c r="B24" s="619" t="s">
        <v>277</v>
      </c>
      <c r="C24" s="620"/>
      <c r="D24" s="620"/>
      <c r="E24" s="620"/>
      <c r="F24" s="620"/>
      <c r="G24" s="620"/>
      <c r="H24" s="620"/>
      <c r="I24" s="620"/>
      <c r="J24" s="620"/>
      <c r="K24" s="620"/>
      <c r="L24" s="620"/>
      <c r="M24" s="620"/>
      <c r="N24" s="620"/>
      <c r="O24" s="620"/>
      <c r="P24" s="620"/>
      <c r="Q24" s="621"/>
      <c r="R24" s="622">
        <v>238109</v>
      </c>
      <c r="S24" s="623"/>
      <c r="T24" s="623"/>
      <c r="U24" s="623"/>
      <c r="V24" s="623"/>
      <c r="W24" s="623"/>
      <c r="X24" s="623"/>
      <c r="Y24" s="624"/>
      <c r="Z24" s="660">
        <v>1.6</v>
      </c>
      <c r="AA24" s="660"/>
      <c r="AB24" s="660"/>
      <c r="AC24" s="660"/>
      <c r="AD24" s="661" t="s">
        <v>121</v>
      </c>
      <c r="AE24" s="661"/>
      <c r="AF24" s="661"/>
      <c r="AG24" s="661"/>
      <c r="AH24" s="661"/>
      <c r="AI24" s="661"/>
      <c r="AJ24" s="661"/>
      <c r="AK24" s="661"/>
      <c r="AL24" s="625" t="s">
        <v>121</v>
      </c>
      <c r="AM24" s="626"/>
      <c r="AN24" s="626"/>
      <c r="AO24" s="662"/>
      <c r="AP24" s="619" t="s">
        <v>278</v>
      </c>
      <c r="AQ24" s="699"/>
      <c r="AR24" s="699"/>
      <c r="AS24" s="699"/>
      <c r="AT24" s="699"/>
      <c r="AU24" s="699"/>
      <c r="AV24" s="699"/>
      <c r="AW24" s="699"/>
      <c r="AX24" s="699"/>
      <c r="AY24" s="699"/>
      <c r="AZ24" s="699"/>
      <c r="BA24" s="699"/>
      <c r="BB24" s="699"/>
      <c r="BC24" s="699"/>
      <c r="BD24" s="699"/>
      <c r="BE24" s="699"/>
      <c r="BF24" s="700"/>
      <c r="BG24" s="622" t="s">
        <v>121</v>
      </c>
      <c r="BH24" s="623"/>
      <c r="BI24" s="623"/>
      <c r="BJ24" s="623"/>
      <c r="BK24" s="623"/>
      <c r="BL24" s="623"/>
      <c r="BM24" s="623"/>
      <c r="BN24" s="624"/>
      <c r="BO24" s="660" t="s">
        <v>121</v>
      </c>
      <c r="BP24" s="660"/>
      <c r="BQ24" s="660"/>
      <c r="BR24" s="660"/>
      <c r="BS24" s="661" t="s">
        <v>121</v>
      </c>
      <c r="BT24" s="661"/>
      <c r="BU24" s="661"/>
      <c r="BV24" s="661"/>
      <c r="BW24" s="661"/>
      <c r="BX24" s="661"/>
      <c r="BY24" s="661"/>
      <c r="BZ24" s="661"/>
      <c r="CA24" s="661"/>
      <c r="CB24" s="701"/>
      <c r="CD24" s="680" t="s">
        <v>279</v>
      </c>
      <c r="CE24" s="681"/>
      <c r="CF24" s="681"/>
      <c r="CG24" s="681"/>
      <c r="CH24" s="681"/>
      <c r="CI24" s="681"/>
      <c r="CJ24" s="681"/>
      <c r="CK24" s="681"/>
      <c r="CL24" s="681"/>
      <c r="CM24" s="681"/>
      <c r="CN24" s="681"/>
      <c r="CO24" s="681"/>
      <c r="CP24" s="681"/>
      <c r="CQ24" s="682"/>
      <c r="CR24" s="677">
        <v>2312744</v>
      </c>
      <c r="CS24" s="678"/>
      <c r="CT24" s="678"/>
      <c r="CU24" s="678"/>
      <c r="CV24" s="678"/>
      <c r="CW24" s="678"/>
      <c r="CX24" s="678"/>
      <c r="CY24" s="703"/>
      <c r="CZ24" s="704">
        <v>17.2</v>
      </c>
      <c r="DA24" s="686"/>
      <c r="DB24" s="686"/>
      <c r="DC24" s="706"/>
      <c r="DD24" s="702">
        <v>1792867</v>
      </c>
      <c r="DE24" s="678"/>
      <c r="DF24" s="678"/>
      <c r="DG24" s="678"/>
      <c r="DH24" s="678"/>
      <c r="DI24" s="678"/>
      <c r="DJ24" s="678"/>
      <c r="DK24" s="703"/>
      <c r="DL24" s="702">
        <v>1684487</v>
      </c>
      <c r="DM24" s="678"/>
      <c r="DN24" s="678"/>
      <c r="DO24" s="678"/>
      <c r="DP24" s="678"/>
      <c r="DQ24" s="678"/>
      <c r="DR24" s="678"/>
      <c r="DS24" s="678"/>
      <c r="DT24" s="678"/>
      <c r="DU24" s="678"/>
      <c r="DV24" s="703"/>
      <c r="DW24" s="704">
        <v>43.8</v>
      </c>
      <c r="DX24" s="686"/>
      <c r="DY24" s="686"/>
      <c r="DZ24" s="686"/>
      <c r="EA24" s="686"/>
      <c r="EB24" s="686"/>
      <c r="EC24" s="705"/>
    </row>
    <row r="25" spans="2:133" ht="11.25" customHeight="1" x14ac:dyDescent="0.15">
      <c r="B25" s="619" t="s">
        <v>280</v>
      </c>
      <c r="C25" s="620"/>
      <c r="D25" s="620"/>
      <c r="E25" s="620"/>
      <c r="F25" s="620"/>
      <c r="G25" s="620"/>
      <c r="H25" s="620"/>
      <c r="I25" s="620"/>
      <c r="J25" s="620"/>
      <c r="K25" s="620"/>
      <c r="L25" s="620"/>
      <c r="M25" s="620"/>
      <c r="N25" s="620"/>
      <c r="O25" s="620"/>
      <c r="P25" s="620"/>
      <c r="Q25" s="621"/>
      <c r="R25" s="622">
        <v>4261480</v>
      </c>
      <c r="S25" s="623"/>
      <c r="T25" s="623"/>
      <c r="U25" s="623"/>
      <c r="V25" s="623"/>
      <c r="W25" s="623"/>
      <c r="X25" s="623"/>
      <c r="Y25" s="624"/>
      <c r="Z25" s="660">
        <v>29.3</v>
      </c>
      <c r="AA25" s="660"/>
      <c r="AB25" s="660"/>
      <c r="AC25" s="660"/>
      <c r="AD25" s="661">
        <v>3791524</v>
      </c>
      <c r="AE25" s="661"/>
      <c r="AF25" s="661"/>
      <c r="AG25" s="661"/>
      <c r="AH25" s="661"/>
      <c r="AI25" s="661"/>
      <c r="AJ25" s="661"/>
      <c r="AK25" s="661"/>
      <c r="AL25" s="625">
        <v>98.7</v>
      </c>
      <c r="AM25" s="626"/>
      <c r="AN25" s="626"/>
      <c r="AO25" s="662"/>
      <c r="AP25" s="619" t="s">
        <v>281</v>
      </c>
      <c r="AQ25" s="699"/>
      <c r="AR25" s="699"/>
      <c r="AS25" s="699"/>
      <c r="AT25" s="699"/>
      <c r="AU25" s="699"/>
      <c r="AV25" s="699"/>
      <c r="AW25" s="699"/>
      <c r="AX25" s="699"/>
      <c r="AY25" s="699"/>
      <c r="AZ25" s="699"/>
      <c r="BA25" s="699"/>
      <c r="BB25" s="699"/>
      <c r="BC25" s="699"/>
      <c r="BD25" s="699"/>
      <c r="BE25" s="699"/>
      <c r="BF25" s="700"/>
      <c r="BG25" s="622" t="s">
        <v>121</v>
      </c>
      <c r="BH25" s="623"/>
      <c r="BI25" s="623"/>
      <c r="BJ25" s="623"/>
      <c r="BK25" s="623"/>
      <c r="BL25" s="623"/>
      <c r="BM25" s="623"/>
      <c r="BN25" s="624"/>
      <c r="BO25" s="660" t="s">
        <v>121</v>
      </c>
      <c r="BP25" s="660"/>
      <c r="BQ25" s="660"/>
      <c r="BR25" s="660"/>
      <c r="BS25" s="661" t="s">
        <v>121</v>
      </c>
      <c r="BT25" s="661"/>
      <c r="BU25" s="661"/>
      <c r="BV25" s="661"/>
      <c r="BW25" s="661"/>
      <c r="BX25" s="661"/>
      <c r="BY25" s="661"/>
      <c r="BZ25" s="661"/>
      <c r="CA25" s="661"/>
      <c r="CB25" s="701"/>
      <c r="CD25" s="619" t="s">
        <v>282</v>
      </c>
      <c r="CE25" s="620"/>
      <c r="CF25" s="620"/>
      <c r="CG25" s="620"/>
      <c r="CH25" s="620"/>
      <c r="CI25" s="620"/>
      <c r="CJ25" s="620"/>
      <c r="CK25" s="620"/>
      <c r="CL25" s="620"/>
      <c r="CM25" s="620"/>
      <c r="CN25" s="620"/>
      <c r="CO25" s="620"/>
      <c r="CP25" s="620"/>
      <c r="CQ25" s="621"/>
      <c r="CR25" s="622">
        <v>1257761</v>
      </c>
      <c r="CS25" s="635"/>
      <c r="CT25" s="635"/>
      <c r="CU25" s="635"/>
      <c r="CV25" s="635"/>
      <c r="CW25" s="635"/>
      <c r="CX25" s="635"/>
      <c r="CY25" s="636"/>
      <c r="CZ25" s="625">
        <v>9.4</v>
      </c>
      <c r="DA25" s="637"/>
      <c r="DB25" s="637"/>
      <c r="DC25" s="638"/>
      <c r="DD25" s="628">
        <v>1160705</v>
      </c>
      <c r="DE25" s="635"/>
      <c r="DF25" s="635"/>
      <c r="DG25" s="635"/>
      <c r="DH25" s="635"/>
      <c r="DI25" s="635"/>
      <c r="DJ25" s="635"/>
      <c r="DK25" s="636"/>
      <c r="DL25" s="628">
        <v>1159941</v>
      </c>
      <c r="DM25" s="635"/>
      <c r="DN25" s="635"/>
      <c r="DO25" s="635"/>
      <c r="DP25" s="635"/>
      <c r="DQ25" s="635"/>
      <c r="DR25" s="635"/>
      <c r="DS25" s="635"/>
      <c r="DT25" s="635"/>
      <c r="DU25" s="635"/>
      <c r="DV25" s="636"/>
      <c r="DW25" s="625">
        <v>30.2</v>
      </c>
      <c r="DX25" s="637"/>
      <c r="DY25" s="637"/>
      <c r="DZ25" s="637"/>
      <c r="EA25" s="637"/>
      <c r="EB25" s="637"/>
      <c r="EC25" s="649"/>
    </row>
    <row r="26" spans="2:133" ht="11.25" customHeight="1" x14ac:dyDescent="0.15">
      <c r="B26" s="619" t="s">
        <v>283</v>
      </c>
      <c r="C26" s="620"/>
      <c r="D26" s="620"/>
      <c r="E26" s="620"/>
      <c r="F26" s="620"/>
      <c r="G26" s="620"/>
      <c r="H26" s="620"/>
      <c r="I26" s="620"/>
      <c r="J26" s="620"/>
      <c r="K26" s="620"/>
      <c r="L26" s="620"/>
      <c r="M26" s="620"/>
      <c r="N26" s="620"/>
      <c r="O26" s="620"/>
      <c r="P26" s="620"/>
      <c r="Q26" s="621"/>
      <c r="R26" s="622">
        <v>496</v>
      </c>
      <c r="S26" s="623"/>
      <c r="T26" s="623"/>
      <c r="U26" s="623"/>
      <c r="V26" s="623"/>
      <c r="W26" s="623"/>
      <c r="X26" s="623"/>
      <c r="Y26" s="624"/>
      <c r="Z26" s="660">
        <v>0</v>
      </c>
      <c r="AA26" s="660"/>
      <c r="AB26" s="660"/>
      <c r="AC26" s="660"/>
      <c r="AD26" s="661">
        <v>496</v>
      </c>
      <c r="AE26" s="661"/>
      <c r="AF26" s="661"/>
      <c r="AG26" s="661"/>
      <c r="AH26" s="661"/>
      <c r="AI26" s="661"/>
      <c r="AJ26" s="661"/>
      <c r="AK26" s="661"/>
      <c r="AL26" s="625">
        <v>0</v>
      </c>
      <c r="AM26" s="626"/>
      <c r="AN26" s="626"/>
      <c r="AO26" s="662"/>
      <c r="AP26" s="619" t="s">
        <v>284</v>
      </c>
      <c r="AQ26" s="699"/>
      <c r="AR26" s="699"/>
      <c r="AS26" s="699"/>
      <c r="AT26" s="699"/>
      <c r="AU26" s="699"/>
      <c r="AV26" s="699"/>
      <c r="AW26" s="699"/>
      <c r="AX26" s="699"/>
      <c r="AY26" s="699"/>
      <c r="AZ26" s="699"/>
      <c r="BA26" s="699"/>
      <c r="BB26" s="699"/>
      <c r="BC26" s="699"/>
      <c r="BD26" s="699"/>
      <c r="BE26" s="699"/>
      <c r="BF26" s="700"/>
      <c r="BG26" s="622" t="s">
        <v>121</v>
      </c>
      <c r="BH26" s="623"/>
      <c r="BI26" s="623"/>
      <c r="BJ26" s="623"/>
      <c r="BK26" s="623"/>
      <c r="BL26" s="623"/>
      <c r="BM26" s="623"/>
      <c r="BN26" s="624"/>
      <c r="BO26" s="660" t="s">
        <v>121</v>
      </c>
      <c r="BP26" s="660"/>
      <c r="BQ26" s="660"/>
      <c r="BR26" s="660"/>
      <c r="BS26" s="661" t="s">
        <v>121</v>
      </c>
      <c r="BT26" s="661"/>
      <c r="BU26" s="661"/>
      <c r="BV26" s="661"/>
      <c r="BW26" s="661"/>
      <c r="BX26" s="661"/>
      <c r="BY26" s="661"/>
      <c r="BZ26" s="661"/>
      <c r="CA26" s="661"/>
      <c r="CB26" s="701"/>
      <c r="CD26" s="619" t="s">
        <v>285</v>
      </c>
      <c r="CE26" s="620"/>
      <c r="CF26" s="620"/>
      <c r="CG26" s="620"/>
      <c r="CH26" s="620"/>
      <c r="CI26" s="620"/>
      <c r="CJ26" s="620"/>
      <c r="CK26" s="620"/>
      <c r="CL26" s="620"/>
      <c r="CM26" s="620"/>
      <c r="CN26" s="620"/>
      <c r="CO26" s="620"/>
      <c r="CP26" s="620"/>
      <c r="CQ26" s="621"/>
      <c r="CR26" s="622">
        <v>839285</v>
      </c>
      <c r="CS26" s="623"/>
      <c r="CT26" s="623"/>
      <c r="CU26" s="623"/>
      <c r="CV26" s="623"/>
      <c r="CW26" s="623"/>
      <c r="CX26" s="623"/>
      <c r="CY26" s="624"/>
      <c r="CZ26" s="625">
        <v>6.2</v>
      </c>
      <c r="DA26" s="637"/>
      <c r="DB26" s="637"/>
      <c r="DC26" s="638"/>
      <c r="DD26" s="628">
        <v>746269</v>
      </c>
      <c r="DE26" s="623"/>
      <c r="DF26" s="623"/>
      <c r="DG26" s="623"/>
      <c r="DH26" s="623"/>
      <c r="DI26" s="623"/>
      <c r="DJ26" s="623"/>
      <c r="DK26" s="624"/>
      <c r="DL26" s="628" t="s">
        <v>121</v>
      </c>
      <c r="DM26" s="623"/>
      <c r="DN26" s="623"/>
      <c r="DO26" s="623"/>
      <c r="DP26" s="623"/>
      <c r="DQ26" s="623"/>
      <c r="DR26" s="623"/>
      <c r="DS26" s="623"/>
      <c r="DT26" s="623"/>
      <c r="DU26" s="623"/>
      <c r="DV26" s="624"/>
      <c r="DW26" s="625" t="s">
        <v>121</v>
      </c>
      <c r="DX26" s="637"/>
      <c r="DY26" s="637"/>
      <c r="DZ26" s="637"/>
      <c r="EA26" s="637"/>
      <c r="EB26" s="637"/>
      <c r="EC26" s="649"/>
    </row>
    <row r="27" spans="2:133" ht="11.25" customHeight="1" x14ac:dyDescent="0.15">
      <c r="B27" s="619" t="s">
        <v>286</v>
      </c>
      <c r="C27" s="620"/>
      <c r="D27" s="620"/>
      <c r="E27" s="620"/>
      <c r="F27" s="620"/>
      <c r="G27" s="620"/>
      <c r="H27" s="620"/>
      <c r="I27" s="620"/>
      <c r="J27" s="620"/>
      <c r="K27" s="620"/>
      <c r="L27" s="620"/>
      <c r="M27" s="620"/>
      <c r="N27" s="620"/>
      <c r="O27" s="620"/>
      <c r="P27" s="620"/>
      <c r="Q27" s="621"/>
      <c r="R27" s="622">
        <v>40862</v>
      </c>
      <c r="S27" s="623"/>
      <c r="T27" s="623"/>
      <c r="U27" s="623"/>
      <c r="V27" s="623"/>
      <c r="W27" s="623"/>
      <c r="X27" s="623"/>
      <c r="Y27" s="624"/>
      <c r="Z27" s="660">
        <v>0.3</v>
      </c>
      <c r="AA27" s="660"/>
      <c r="AB27" s="660"/>
      <c r="AC27" s="660"/>
      <c r="AD27" s="661" t="s">
        <v>121</v>
      </c>
      <c r="AE27" s="661"/>
      <c r="AF27" s="661"/>
      <c r="AG27" s="661"/>
      <c r="AH27" s="661"/>
      <c r="AI27" s="661"/>
      <c r="AJ27" s="661"/>
      <c r="AK27" s="661"/>
      <c r="AL27" s="625" t="s">
        <v>121</v>
      </c>
      <c r="AM27" s="626"/>
      <c r="AN27" s="626"/>
      <c r="AO27" s="662"/>
      <c r="AP27" s="619" t="s">
        <v>287</v>
      </c>
      <c r="AQ27" s="620"/>
      <c r="AR27" s="620"/>
      <c r="AS27" s="620"/>
      <c r="AT27" s="620"/>
      <c r="AU27" s="620"/>
      <c r="AV27" s="620"/>
      <c r="AW27" s="620"/>
      <c r="AX27" s="620"/>
      <c r="AY27" s="620"/>
      <c r="AZ27" s="620"/>
      <c r="BA27" s="620"/>
      <c r="BB27" s="620"/>
      <c r="BC27" s="620"/>
      <c r="BD27" s="620"/>
      <c r="BE27" s="620"/>
      <c r="BF27" s="621"/>
      <c r="BG27" s="622">
        <v>3254666</v>
      </c>
      <c r="BH27" s="623"/>
      <c r="BI27" s="623"/>
      <c r="BJ27" s="623"/>
      <c r="BK27" s="623"/>
      <c r="BL27" s="623"/>
      <c r="BM27" s="623"/>
      <c r="BN27" s="624"/>
      <c r="BO27" s="660">
        <v>100</v>
      </c>
      <c r="BP27" s="660"/>
      <c r="BQ27" s="660"/>
      <c r="BR27" s="660"/>
      <c r="BS27" s="661" t="s">
        <v>121</v>
      </c>
      <c r="BT27" s="661"/>
      <c r="BU27" s="661"/>
      <c r="BV27" s="661"/>
      <c r="BW27" s="661"/>
      <c r="BX27" s="661"/>
      <c r="BY27" s="661"/>
      <c r="BZ27" s="661"/>
      <c r="CA27" s="661"/>
      <c r="CB27" s="701"/>
      <c r="CD27" s="619" t="s">
        <v>288</v>
      </c>
      <c r="CE27" s="620"/>
      <c r="CF27" s="620"/>
      <c r="CG27" s="620"/>
      <c r="CH27" s="620"/>
      <c r="CI27" s="620"/>
      <c r="CJ27" s="620"/>
      <c r="CK27" s="620"/>
      <c r="CL27" s="620"/>
      <c r="CM27" s="620"/>
      <c r="CN27" s="620"/>
      <c r="CO27" s="620"/>
      <c r="CP27" s="620"/>
      <c r="CQ27" s="621"/>
      <c r="CR27" s="622">
        <v>432824</v>
      </c>
      <c r="CS27" s="635"/>
      <c r="CT27" s="635"/>
      <c r="CU27" s="635"/>
      <c r="CV27" s="635"/>
      <c r="CW27" s="635"/>
      <c r="CX27" s="635"/>
      <c r="CY27" s="636"/>
      <c r="CZ27" s="625">
        <v>3.2</v>
      </c>
      <c r="DA27" s="637"/>
      <c r="DB27" s="637"/>
      <c r="DC27" s="638"/>
      <c r="DD27" s="628">
        <v>256321</v>
      </c>
      <c r="DE27" s="635"/>
      <c r="DF27" s="635"/>
      <c r="DG27" s="635"/>
      <c r="DH27" s="635"/>
      <c r="DI27" s="635"/>
      <c r="DJ27" s="635"/>
      <c r="DK27" s="636"/>
      <c r="DL27" s="628">
        <v>148705</v>
      </c>
      <c r="DM27" s="635"/>
      <c r="DN27" s="635"/>
      <c r="DO27" s="635"/>
      <c r="DP27" s="635"/>
      <c r="DQ27" s="635"/>
      <c r="DR27" s="635"/>
      <c r="DS27" s="635"/>
      <c r="DT27" s="635"/>
      <c r="DU27" s="635"/>
      <c r="DV27" s="636"/>
      <c r="DW27" s="625">
        <v>3.9</v>
      </c>
      <c r="DX27" s="637"/>
      <c r="DY27" s="637"/>
      <c r="DZ27" s="637"/>
      <c r="EA27" s="637"/>
      <c r="EB27" s="637"/>
      <c r="EC27" s="649"/>
    </row>
    <row r="28" spans="2:133" ht="11.25" customHeight="1" x14ac:dyDescent="0.15">
      <c r="B28" s="619" t="s">
        <v>289</v>
      </c>
      <c r="C28" s="620"/>
      <c r="D28" s="620"/>
      <c r="E28" s="620"/>
      <c r="F28" s="620"/>
      <c r="G28" s="620"/>
      <c r="H28" s="620"/>
      <c r="I28" s="620"/>
      <c r="J28" s="620"/>
      <c r="K28" s="620"/>
      <c r="L28" s="620"/>
      <c r="M28" s="620"/>
      <c r="N28" s="620"/>
      <c r="O28" s="620"/>
      <c r="P28" s="620"/>
      <c r="Q28" s="621"/>
      <c r="R28" s="622">
        <v>192573</v>
      </c>
      <c r="S28" s="623"/>
      <c r="T28" s="623"/>
      <c r="U28" s="623"/>
      <c r="V28" s="623"/>
      <c r="W28" s="623"/>
      <c r="X28" s="623"/>
      <c r="Y28" s="624"/>
      <c r="Z28" s="660">
        <v>1.3</v>
      </c>
      <c r="AA28" s="660"/>
      <c r="AB28" s="660"/>
      <c r="AC28" s="660"/>
      <c r="AD28" s="661">
        <v>1447</v>
      </c>
      <c r="AE28" s="661"/>
      <c r="AF28" s="661"/>
      <c r="AG28" s="661"/>
      <c r="AH28" s="661"/>
      <c r="AI28" s="661"/>
      <c r="AJ28" s="661"/>
      <c r="AK28" s="661"/>
      <c r="AL28" s="625">
        <v>0</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290</v>
      </c>
      <c r="CE28" s="620"/>
      <c r="CF28" s="620"/>
      <c r="CG28" s="620"/>
      <c r="CH28" s="620"/>
      <c r="CI28" s="620"/>
      <c r="CJ28" s="620"/>
      <c r="CK28" s="620"/>
      <c r="CL28" s="620"/>
      <c r="CM28" s="620"/>
      <c r="CN28" s="620"/>
      <c r="CO28" s="620"/>
      <c r="CP28" s="620"/>
      <c r="CQ28" s="621"/>
      <c r="CR28" s="622">
        <v>622159</v>
      </c>
      <c r="CS28" s="623"/>
      <c r="CT28" s="623"/>
      <c r="CU28" s="623"/>
      <c r="CV28" s="623"/>
      <c r="CW28" s="623"/>
      <c r="CX28" s="623"/>
      <c r="CY28" s="624"/>
      <c r="CZ28" s="625">
        <v>4.5999999999999996</v>
      </c>
      <c r="DA28" s="637"/>
      <c r="DB28" s="637"/>
      <c r="DC28" s="638"/>
      <c r="DD28" s="628">
        <v>375841</v>
      </c>
      <c r="DE28" s="623"/>
      <c r="DF28" s="623"/>
      <c r="DG28" s="623"/>
      <c r="DH28" s="623"/>
      <c r="DI28" s="623"/>
      <c r="DJ28" s="623"/>
      <c r="DK28" s="624"/>
      <c r="DL28" s="628">
        <v>375841</v>
      </c>
      <c r="DM28" s="623"/>
      <c r="DN28" s="623"/>
      <c r="DO28" s="623"/>
      <c r="DP28" s="623"/>
      <c r="DQ28" s="623"/>
      <c r="DR28" s="623"/>
      <c r="DS28" s="623"/>
      <c r="DT28" s="623"/>
      <c r="DU28" s="623"/>
      <c r="DV28" s="624"/>
      <c r="DW28" s="625">
        <v>9.8000000000000007</v>
      </c>
      <c r="DX28" s="637"/>
      <c r="DY28" s="637"/>
      <c r="DZ28" s="637"/>
      <c r="EA28" s="637"/>
      <c r="EB28" s="637"/>
      <c r="EC28" s="649"/>
    </row>
    <row r="29" spans="2:133" ht="11.25" customHeight="1" x14ac:dyDescent="0.15">
      <c r="B29" s="619" t="s">
        <v>291</v>
      </c>
      <c r="C29" s="620"/>
      <c r="D29" s="620"/>
      <c r="E29" s="620"/>
      <c r="F29" s="620"/>
      <c r="G29" s="620"/>
      <c r="H29" s="620"/>
      <c r="I29" s="620"/>
      <c r="J29" s="620"/>
      <c r="K29" s="620"/>
      <c r="L29" s="620"/>
      <c r="M29" s="620"/>
      <c r="N29" s="620"/>
      <c r="O29" s="620"/>
      <c r="P29" s="620"/>
      <c r="Q29" s="621"/>
      <c r="R29" s="622">
        <v>5010</v>
      </c>
      <c r="S29" s="623"/>
      <c r="T29" s="623"/>
      <c r="U29" s="623"/>
      <c r="V29" s="623"/>
      <c r="W29" s="623"/>
      <c r="X29" s="623"/>
      <c r="Y29" s="624"/>
      <c r="Z29" s="660">
        <v>0</v>
      </c>
      <c r="AA29" s="660"/>
      <c r="AB29" s="660"/>
      <c r="AC29" s="660"/>
      <c r="AD29" s="661" t="s">
        <v>121</v>
      </c>
      <c r="AE29" s="661"/>
      <c r="AF29" s="661"/>
      <c r="AG29" s="661"/>
      <c r="AH29" s="661"/>
      <c r="AI29" s="661"/>
      <c r="AJ29" s="661"/>
      <c r="AK29" s="661"/>
      <c r="AL29" s="625" t="s">
        <v>121</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701"/>
      <c r="CD29" s="641" t="s">
        <v>292</v>
      </c>
      <c r="CE29" s="642"/>
      <c r="CF29" s="619" t="s">
        <v>66</v>
      </c>
      <c r="CG29" s="620"/>
      <c r="CH29" s="620"/>
      <c r="CI29" s="620"/>
      <c r="CJ29" s="620"/>
      <c r="CK29" s="620"/>
      <c r="CL29" s="620"/>
      <c r="CM29" s="620"/>
      <c r="CN29" s="620"/>
      <c r="CO29" s="620"/>
      <c r="CP29" s="620"/>
      <c r="CQ29" s="621"/>
      <c r="CR29" s="622">
        <v>622159</v>
      </c>
      <c r="CS29" s="635"/>
      <c r="CT29" s="635"/>
      <c r="CU29" s="635"/>
      <c r="CV29" s="635"/>
      <c r="CW29" s="635"/>
      <c r="CX29" s="635"/>
      <c r="CY29" s="636"/>
      <c r="CZ29" s="625">
        <v>4.5999999999999996</v>
      </c>
      <c r="DA29" s="637"/>
      <c r="DB29" s="637"/>
      <c r="DC29" s="638"/>
      <c r="DD29" s="628">
        <v>375841</v>
      </c>
      <c r="DE29" s="635"/>
      <c r="DF29" s="635"/>
      <c r="DG29" s="635"/>
      <c r="DH29" s="635"/>
      <c r="DI29" s="635"/>
      <c r="DJ29" s="635"/>
      <c r="DK29" s="636"/>
      <c r="DL29" s="628">
        <v>375841</v>
      </c>
      <c r="DM29" s="635"/>
      <c r="DN29" s="635"/>
      <c r="DO29" s="635"/>
      <c r="DP29" s="635"/>
      <c r="DQ29" s="635"/>
      <c r="DR29" s="635"/>
      <c r="DS29" s="635"/>
      <c r="DT29" s="635"/>
      <c r="DU29" s="635"/>
      <c r="DV29" s="636"/>
      <c r="DW29" s="625">
        <v>9.8000000000000007</v>
      </c>
      <c r="DX29" s="637"/>
      <c r="DY29" s="637"/>
      <c r="DZ29" s="637"/>
      <c r="EA29" s="637"/>
      <c r="EB29" s="637"/>
      <c r="EC29" s="649"/>
    </row>
    <row r="30" spans="2:133" ht="11.25" customHeight="1" x14ac:dyDescent="0.15">
      <c r="B30" s="619" t="s">
        <v>293</v>
      </c>
      <c r="C30" s="620"/>
      <c r="D30" s="620"/>
      <c r="E30" s="620"/>
      <c r="F30" s="620"/>
      <c r="G30" s="620"/>
      <c r="H30" s="620"/>
      <c r="I30" s="620"/>
      <c r="J30" s="620"/>
      <c r="K30" s="620"/>
      <c r="L30" s="620"/>
      <c r="M30" s="620"/>
      <c r="N30" s="620"/>
      <c r="O30" s="620"/>
      <c r="P30" s="620"/>
      <c r="Q30" s="621"/>
      <c r="R30" s="622">
        <v>4702873</v>
      </c>
      <c r="S30" s="623"/>
      <c r="T30" s="623"/>
      <c r="U30" s="623"/>
      <c r="V30" s="623"/>
      <c r="W30" s="623"/>
      <c r="X30" s="623"/>
      <c r="Y30" s="624"/>
      <c r="Z30" s="660">
        <v>32.4</v>
      </c>
      <c r="AA30" s="660"/>
      <c r="AB30" s="660"/>
      <c r="AC30" s="660"/>
      <c r="AD30" s="661" t="s">
        <v>121</v>
      </c>
      <c r="AE30" s="661"/>
      <c r="AF30" s="661"/>
      <c r="AG30" s="661"/>
      <c r="AH30" s="661"/>
      <c r="AI30" s="661"/>
      <c r="AJ30" s="661"/>
      <c r="AK30" s="661"/>
      <c r="AL30" s="625" t="s">
        <v>121</v>
      </c>
      <c r="AM30" s="626"/>
      <c r="AN30" s="626"/>
      <c r="AO30" s="662"/>
      <c r="AP30" s="674" t="s">
        <v>211</v>
      </c>
      <c r="AQ30" s="675"/>
      <c r="AR30" s="675"/>
      <c r="AS30" s="675"/>
      <c r="AT30" s="675"/>
      <c r="AU30" s="675"/>
      <c r="AV30" s="675"/>
      <c r="AW30" s="675"/>
      <c r="AX30" s="675"/>
      <c r="AY30" s="675"/>
      <c r="AZ30" s="675"/>
      <c r="BA30" s="675"/>
      <c r="BB30" s="675"/>
      <c r="BC30" s="675"/>
      <c r="BD30" s="675"/>
      <c r="BE30" s="675"/>
      <c r="BF30" s="676"/>
      <c r="BG30" s="674" t="s">
        <v>294</v>
      </c>
      <c r="BH30" s="697"/>
      <c r="BI30" s="697"/>
      <c r="BJ30" s="697"/>
      <c r="BK30" s="697"/>
      <c r="BL30" s="697"/>
      <c r="BM30" s="697"/>
      <c r="BN30" s="697"/>
      <c r="BO30" s="697"/>
      <c r="BP30" s="697"/>
      <c r="BQ30" s="698"/>
      <c r="BR30" s="674" t="s">
        <v>295</v>
      </c>
      <c r="BS30" s="697"/>
      <c r="BT30" s="697"/>
      <c r="BU30" s="697"/>
      <c r="BV30" s="697"/>
      <c r="BW30" s="697"/>
      <c r="BX30" s="697"/>
      <c r="BY30" s="697"/>
      <c r="BZ30" s="697"/>
      <c r="CA30" s="697"/>
      <c r="CB30" s="698"/>
      <c r="CD30" s="643"/>
      <c r="CE30" s="644"/>
      <c r="CF30" s="619" t="s">
        <v>296</v>
      </c>
      <c r="CG30" s="620"/>
      <c r="CH30" s="620"/>
      <c r="CI30" s="620"/>
      <c r="CJ30" s="620"/>
      <c r="CK30" s="620"/>
      <c r="CL30" s="620"/>
      <c r="CM30" s="620"/>
      <c r="CN30" s="620"/>
      <c r="CO30" s="620"/>
      <c r="CP30" s="620"/>
      <c r="CQ30" s="621"/>
      <c r="CR30" s="622">
        <v>596549</v>
      </c>
      <c r="CS30" s="623"/>
      <c r="CT30" s="623"/>
      <c r="CU30" s="623"/>
      <c r="CV30" s="623"/>
      <c r="CW30" s="623"/>
      <c r="CX30" s="623"/>
      <c r="CY30" s="624"/>
      <c r="CZ30" s="625">
        <v>4.4000000000000004</v>
      </c>
      <c r="DA30" s="637"/>
      <c r="DB30" s="637"/>
      <c r="DC30" s="638"/>
      <c r="DD30" s="628">
        <v>350231</v>
      </c>
      <c r="DE30" s="623"/>
      <c r="DF30" s="623"/>
      <c r="DG30" s="623"/>
      <c r="DH30" s="623"/>
      <c r="DI30" s="623"/>
      <c r="DJ30" s="623"/>
      <c r="DK30" s="624"/>
      <c r="DL30" s="628">
        <v>350231</v>
      </c>
      <c r="DM30" s="623"/>
      <c r="DN30" s="623"/>
      <c r="DO30" s="623"/>
      <c r="DP30" s="623"/>
      <c r="DQ30" s="623"/>
      <c r="DR30" s="623"/>
      <c r="DS30" s="623"/>
      <c r="DT30" s="623"/>
      <c r="DU30" s="623"/>
      <c r="DV30" s="624"/>
      <c r="DW30" s="625">
        <v>9.1</v>
      </c>
      <c r="DX30" s="637"/>
      <c r="DY30" s="637"/>
      <c r="DZ30" s="637"/>
      <c r="EA30" s="637"/>
      <c r="EB30" s="637"/>
      <c r="EC30" s="649"/>
    </row>
    <row r="31" spans="2:133" ht="11.25" customHeight="1" x14ac:dyDescent="0.15">
      <c r="B31" s="689" t="s">
        <v>297</v>
      </c>
      <c r="C31" s="690"/>
      <c r="D31" s="690"/>
      <c r="E31" s="690"/>
      <c r="F31" s="690"/>
      <c r="G31" s="690"/>
      <c r="H31" s="690"/>
      <c r="I31" s="690"/>
      <c r="J31" s="690"/>
      <c r="K31" s="690"/>
      <c r="L31" s="690"/>
      <c r="M31" s="690"/>
      <c r="N31" s="690"/>
      <c r="O31" s="690"/>
      <c r="P31" s="690"/>
      <c r="Q31" s="691"/>
      <c r="R31" s="622" t="s">
        <v>121</v>
      </c>
      <c r="S31" s="623"/>
      <c r="T31" s="623"/>
      <c r="U31" s="623"/>
      <c r="V31" s="623"/>
      <c r="W31" s="623"/>
      <c r="X31" s="623"/>
      <c r="Y31" s="624"/>
      <c r="Z31" s="660" t="s">
        <v>121</v>
      </c>
      <c r="AA31" s="660"/>
      <c r="AB31" s="660"/>
      <c r="AC31" s="660"/>
      <c r="AD31" s="661" t="s">
        <v>121</v>
      </c>
      <c r="AE31" s="661"/>
      <c r="AF31" s="661"/>
      <c r="AG31" s="661"/>
      <c r="AH31" s="661"/>
      <c r="AI31" s="661"/>
      <c r="AJ31" s="661"/>
      <c r="AK31" s="661"/>
      <c r="AL31" s="625" t="s">
        <v>121</v>
      </c>
      <c r="AM31" s="626"/>
      <c r="AN31" s="626"/>
      <c r="AO31" s="662"/>
      <c r="AP31" s="692" t="s">
        <v>298</v>
      </c>
      <c r="AQ31" s="693"/>
      <c r="AR31" s="693"/>
      <c r="AS31" s="693"/>
      <c r="AT31" s="694" t="s">
        <v>299</v>
      </c>
      <c r="AU31" s="217"/>
      <c r="AV31" s="217"/>
      <c r="AW31" s="217"/>
      <c r="AX31" s="680" t="s">
        <v>177</v>
      </c>
      <c r="AY31" s="681"/>
      <c r="AZ31" s="681"/>
      <c r="BA31" s="681"/>
      <c r="BB31" s="681"/>
      <c r="BC31" s="681"/>
      <c r="BD31" s="681"/>
      <c r="BE31" s="681"/>
      <c r="BF31" s="682"/>
      <c r="BG31" s="684">
        <v>99.8</v>
      </c>
      <c r="BH31" s="685"/>
      <c r="BI31" s="685"/>
      <c r="BJ31" s="685"/>
      <c r="BK31" s="685"/>
      <c r="BL31" s="685"/>
      <c r="BM31" s="686">
        <v>99.4</v>
      </c>
      <c r="BN31" s="685"/>
      <c r="BO31" s="685"/>
      <c r="BP31" s="685"/>
      <c r="BQ31" s="687"/>
      <c r="BR31" s="684">
        <v>99.7</v>
      </c>
      <c r="BS31" s="685"/>
      <c r="BT31" s="685"/>
      <c r="BU31" s="685"/>
      <c r="BV31" s="685"/>
      <c r="BW31" s="685"/>
      <c r="BX31" s="686">
        <v>98.9</v>
      </c>
      <c r="BY31" s="685"/>
      <c r="BZ31" s="685"/>
      <c r="CA31" s="685"/>
      <c r="CB31" s="687"/>
      <c r="CD31" s="643"/>
      <c r="CE31" s="644"/>
      <c r="CF31" s="619" t="s">
        <v>300</v>
      </c>
      <c r="CG31" s="620"/>
      <c r="CH31" s="620"/>
      <c r="CI31" s="620"/>
      <c r="CJ31" s="620"/>
      <c r="CK31" s="620"/>
      <c r="CL31" s="620"/>
      <c r="CM31" s="620"/>
      <c r="CN31" s="620"/>
      <c r="CO31" s="620"/>
      <c r="CP31" s="620"/>
      <c r="CQ31" s="621"/>
      <c r="CR31" s="622">
        <v>25610</v>
      </c>
      <c r="CS31" s="635"/>
      <c r="CT31" s="635"/>
      <c r="CU31" s="635"/>
      <c r="CV31" s="635"/>
      <c r="CW31" s="635"/>
      <c r="CX31" s="635"/>
      <c r="CY31" s="636"/>
      <c r="CZ31" s="625">
        <v>0.2</v>
      </c>
      <c r="DA31" s="637"/>
      <c r="DB31" s="637"/>
      <c r="DC31" s="638"/>
      <c r="DD31" s="628">
        <v>25610</v>
      </c>
      <c r="DE31" s="635"/>
      <c r="DF31" s="635"/>
      <c r="DG31" s="635"/>
      <c r="DH31" s="635"/>
      <c r="DI31" s="635"/>
      <c r="DJ31" s="635"/>
      <c r="DK31" s="636"/>
      <c r="DL31" s="628">
        <v>25610</v>
      </c>
      <c r="DM31" s="635"/>
      <c r="DN31" s="635"/>
      <c r="DO31" s="635"/>
      <c r="DP31" s="635"/>
      <c r="DQ31" s="635"/>
      <c r="DR31" s="635"/>
      <c r="DS31" s="635"/>
      <c r="DT31" s="635"/>
      <c r="DU31" s="635"/>
      <c r="DV31" s="636"/>
      <c r="DW31" s="625">
        <v>0.7</v>
      </c>
      <c r="DX31" s="637"/>
      <c r="DY31" s="637"/>
      <c r="DZ31" s="637"/>
      <c r="EA31" s="637"/>
      <c r="EB31" s="637"/>
      <c r="EC31" s="649"/>
    </row>
    <row r="32" spans="2:133" ht="11.25" customHeight="1" x14ac:dyDescent="0.15">
      <c r="B32" s="619" t="s">
        <v>301</v>
      </c>
      <c r="C32" s="620"/>
      <c r="D32" s="620"/>
      <c r="E32" s="620"/>
      <c r="F32" s="620"/>
      <c r="G32" s="620"/>
      <c r="H32" s="620"/>
      <c r="I32" s="620"/>
      <c r="J32" s="620"/>
      <c r="K32" s="620"/>
      <c r="L32" s="620"/>
      <c r="M32" s="620"/>
      <c r="N32" s="620"/>
      <c r="O32" s="620"/>
      <c r="P32" s="620"/>
      <c r="Q32" s="621"/>
      <c r="R32" s="622">
        <v>1027957</v>
      </c>
      <c r="S32" s="623"/>
      <c r="T32" s="623"/>
      <c r="U32" s="623"/>
      <c r="V32" s="623"/>
      <c r="W32" s="623"/>
      <c r="X32" s="623"/>
      <c r="Y32" s="624"/>
      <c r="Z32" s="660">
        <v>7.1</v>
      </c>
      <c r="AA32" s="660"/>
      <c r="AB32" s="660"/>
      <c r="AC32" s="660"/>
      <c r="AD32" s="661" t="s">
        <v>121</v>
      </c>
      <c r="AE32" s="661"/>
      <c r="AF32" s="661"/>
      <c r="AG32" s="661"/>
      <c r="AH32" s="661"/>
      <c r="AI32" s="661"/>
      <c r="AJ32" s="661"/>
      <c r="AK32" s="661"/>
      <c r="AL32" s="625" t="s">
        <v>121</v>
      </c>
      <c r="AM32" s="626"/>
      <c r="AN32" s="626"/>
      <c r="AO32" s="662"/>
      <c r="AP32" s="663"/>
      <c r="AQ32" s="664"/>
      <c r="AR32" s="664"/>
      <c r="AS32" s="664"/>
      <c r="AT32" s="695"/>
      <c r="AU32" s="213" t="s">
        <v>302</v>
      </c>
      <c r="AX32" s="619" t="s">
        <v>303</v>
      </c>
      <c r="AY32" s="620"/>
      <c r="AZ32" s="620"/>
      <c r="BA32" s="620"/>
      <c r="BB32" s="620"/>
      <c r="BC32" s="620"/>
      <c r="BD32" s="620"/>
      <c r="BE32" s="620"/>
      <c r="BF32" s="621"/>
      <c r="BG32" s="688">
        <v>99.3</v>
      </c>
      <c r="BH32" s="635"/>
      <c r="BI32" s="635"/>
      <c r="BJ32" s="635"/>
      <c r="BK32" s="635"/>
      <c r="BL32" s="635"/>
      <c r="BM32" s="626">
        <v>98</v>
      </c>
      <c r="BN32" s="635"/>
      <c r="BO32" s="635"/>
      <c r="BP32" s="635"/>
      <c r="BQ32" s="658"/>
      <c r="BR32" s="688">
        <v>99.4</v>
      </c>
      <c r="BS32" s="635"/>
      <c r="BT32" s="635"/>
      <c r="BU32" s="635"/>
      <c r="BV32" s="635"/>
      <c r="BW32" s="635"/>
      <c r="BX32" s="626">
        <v>97.9</v>
      </c>
      <c r="BY32" s="635"/>
      <c r="BZ32" s="635"/>
      <c r="CA32" s="635"/>
      <c r="CB32" s="658"/>
      <c r="CD32" s="645"/>
      <c r="CE32" s="646"/>
      <c r="CF32" s="619" t="s">
        <v>304</v>
      </c>
      <c r="CG32" s="620"/>
      <c r="CH32" s="620"/>
      <c r="CI32" s="620"/>
      <c r="CJ32" s="620"/>
      <c r="CK32" s="620"/>
      <c r="CL32" s="620"/>
      <c r="CM32" s="620"/>
      <c r="CN32" s="620"/>
      <c r="CO32" s="620"/>
      <c r="CP32" s="620"/>
      <c r="CQ32" s="621"/>
      <c r="CR32" s="622" t="s">
        <v>121</v>
      </c>
      <c r="CS32" s="623"/>
      <c r="CT32" s="623"/>
      <c r="CU32" s="623"/>
      <c r="CV32" s="623"/>
      <c r="CW32" s="623"/>
      <c r="CX32" s="623"/>
      <c r="CY32" s="624"/>
      <c r="CZ32" s="625" t="s">
        <v>121</v>
      </c>
      <c r="DA32" s="637"/>
      <c r="DB32" s="637"/>
      <c r="DC32" s="638"/>
      <c r="DD32" s="628" t="s">
        <v>121</v>
      </c>
      <c r="DE32" s="623"/>
      <c r="DF32" s="623"/>
      <c r="DG32" s="623"/>
      <c r="DH32" s="623"/>
      <c r="DI32" s="623"/>
      <c r="DJ32" s="623"/>
      <c r="DK32" s="624"/>
      <c r="DL32" s="628" t="s">
        <v>121</v>
      </c>
      <c r="DM32" s="623"/>
      <c r="DN32" s="623"/>
      <c r="DO32" s="623"/>
      <c r="DP32" s="623"/>
      <c r="DQ32" s="623"/>
      <c r="DR32" s="623"/>
      <c r="DS32" s="623"/>
      <c r="DT32" s="623"/>
      <c r="DU32" s="623"/>
      <c r="DV32" s="624"/>
      <c r="DW32" s="625" t="s">
        <v>121</v>
      </c>
      <c r="DX32" s="637"/>
      <c r="DY32" s="637"/>
      <c r="DZ32" s="637"/>
      <c r="EA32" s="637"/>
      <c r="EB32" s="637"/>
      <c r="EC32" s="649"/>
    </row>
    <row r="33" spans="2:133" ht="11.25" customHeight="1" x14ac:dyDescent="0.15">
      <c r="B33" s="619" t="s">
        <v>305</v>
      </c>
      <c r="C33" s="620"/>
      <c r="D33" s="620"/>
      <c r="E33" s="620"/>
      <c r="F33" s="620"/>
      <c r="G33" s="620"/>
      <c r="H33" s="620"/>
      <c r="I33" s="620"/>
      <c r="J33" s="620"/>
      <c r="K33" s="620"/>
      <c r="L33" s="620"/>
      <c r="M33" s="620"/>
      <c r="N33" s="620"/>
      <c r="O33" s="620"/>
      <c r="P33" s="620"/>
      <c r="Q33" s="621"/>
      <c r="R33" s="622">
        <v>263408</v>
      </c>
      <c r="S33" s="623"/>
      <c r="T33" s="623"/>
      <c r="U33" s="623"/>
      <c r="V33" s="623"/>
      <c r="W33" s="623"/>
      <c r="X33" s="623"/>
      <c r="Y33" s="624"/>
      <c r="Z33" s="660">
        <v>1.8</v>
      </c>
      <c r="AA33" s="660"/>
      <c r="AB33" s="660"/>
      <c r="AC33" s="660"/>
      <c r="AD33" s="661">
        <v>45588</v>
      </c>
      <c r="AE33" s="661"/>
      <c r="AF33" s="661"/>
      <c r="AG33" s="661"/>
      <c r="AH33" s="661"/>
      <c r="AI33" s="661"/>
      <c r="AJ33" s="661"/>
      <c r="AK33" s="661"/>
      <c r="AL33" s="625">
        <v>1.2</v>
      </c>
      <c r="AM33" s="626"/>
      <c r="AN33" s="626"/>
      <c r="AO33" s="662"/>
      <c r="AP33" s="665"/>
      <c r="AQ33" s="666"/>
      <c r="AR33" s="666"/>
      <c r="AS33" s="666"/>
      <c r="AT33" s="696"/>
      <c r="AU33" s="218"/>
      <c r="AV33" s="218"/>
      <c r="AW33" s="218"/>
      <c r="AX33" s="603" t="s">
        <v>306</v>
      </c>
      <c r="AY33" s="604"/>
      <c r="AZ33" s="604"/>
      <c r="BA33" s="604"/>
      <c r="BB33" s="604"/>
      <c r="BC33" s="604"/>
      <c r="BD33" s="604"/>
      <c r="BE33" s="604"/>
      <c r="BF33" s="605"/>
      <c r="BG33" s="683">
        <v>99.9</v>
      </c>
      <c r="BH33" s="607"/>
      <c r="BI33" s="607"/>
      <c r="BJ33" s="607"/>
      <c r="BK33" s="607"/>
      <c r="BL33" s="607"/>
      <c r="BM33" s="653">
        <v>99.6</v>
      </c>
      <c r="BN33" s="607"/>
      <c r="BO33" s="607"/>
      <c r="BP33" s="607"/>
      <c r="BQ33" s="670"/>
      <c r="BR33" s="683">
        <v>99.8</v>
      </c>
      <c r="BS33" s="607"/>
      <c r="BT33" s="607"/>
      <c r="BU33" s="607"/>
      <c r="BV33" s="607"/>
      <c r="BW33" s="607"/>
      <c r="BX33" s="653">
        <v>99</v>
      </c>
      <c r="BY33" s="607"/>
      <c r="BZ33" s="607"/>
      <c r="CA33" s="607"/>
      <c r="CB33" s="670"/>
      <c r="CD33" s="619" t="s">
        <v>307</v>
      </c>
      <c r="CE33" s="620"/>
      <c r="CF33" s="620"/>
      <c r="CG33" s="620"/>
      <c r="CH33" s="620"/>
      <c r="CI33" s="620"/>
      <c r="CJ33" s="620"/>
      <c r="CK33" s="620"/>
      <c r="CL33" s="620"/>
      <c r="CM33" s="620"/>
      <c r="CN33" s="620"/>
      <c r="CO33" s="620"/>
      <c r="CP33" s="620"/>
      <c r="CQ33" s="621"/>
      <c r="CR33" s="622">
        <v>4926819</v>
      </c>
      <c r="CS33" s="635"/>
      <c r="CT33" s="635"/>
      <c r="CU33" s="635"/>
      <c r="CV33" s="635"/>
      <c r="CW33" s="635"/>
      <c r="CX33" s="635"/>
      <c r="CY33" s="636"/>
      <c r="CZ33" s="625">
        <v>36.700000000000003</v>
      </c>
      <c r="DA33" s="637"/>
      <c r="DB33" s="637"/>
      <c r="DC33" s="638"/>
      <c r="DD33" s="628">
        <v>3124253</v>
      </c>
      <c r="DE33" s="635"/>
      <c r="DF33" s="635"/>
      <c r="DG33" s="635"/>
      <c r="DH33" s="635"/>
      <c r="DI33" s="635"/>
      <c r="DJ33" s="635"/>
      <c r="DK33" s="636"/>
      <c r="DL33" s="628">
        <v>1735395</v>
      </c>
      <c r="DM33" s="635"/>
      <c r="DN33" s="635"/>
      <c r="DO33" s="635"/>
      <c r="DP33" s="635"/>
      <c r="DQ33" s="635"/>
      <c r="DR33" s="635"/>
      <c r="DS33" s="635"/>
      <c r="DT33" s="635"/>
      <c r="DU33" s="635"/>
      <c r="DV33" s="636"/>
      <c r="DW33" s="625">
        <v>45.2</v>
      </c>
      <c r="DX33" s="637"/>
      <c r="DY33" s="637"/>
      <c r="DZ33" s="637"/>
      <c r="EA33" s="637"/>
      <c r="EB33" s="637"/>
      <c r="EC33" s="649"/>
    </row>
    <row r="34" spans="2:133" ht="11.25" customHeight="1" x14ac:dyDescent="0.15">
      <c r="B34" s="619" t="s">
        <v>308</v>
      </c>
      <c r="C34" s="620"/>
      <c r="D34" s="620"/>
      <c r="E34" s="620"/>
      <c r="F34" s="620"/>
      <c r="G34" s="620"/>
      <c r="H34" s="620"/>
      <c r="I34" s="620"/>
      <c r="J34" s="620"/>
      <c r="K34" s="620"/>
      <c r="L34" s="620"/>
      <c r="M34" s="620"/>
      <c r="N34" s="620"/>
      <c r="O34" s="620"/>
      <c r="P34" s="620"/>
      <c r="Q34" s="621"/>
      <c r="R34" s="622">
        <v>32166</v>
      </c>
      <c r="S34" s="623"/>
      <c r="T34" s="623"/>
      <c r="U34" s="623"/>
      <c r="V34" s="623"/>
      <c r="W34" s="623"/>
      <c r="X34" s="623"/>
      <c r="Y34" s="624"/>
      <c r="Z34" s="660">
        <v>0.2</v>
      </c>
      <c r="AA34" s="660"/>
      <c r="AB34" s="660"/>
      <c r="AC34" s="660"/>
      <c r="AD34" s="661" t="s">
        <v>121</v>
      </c>
      <c r="AE34" s="661"/>
      <c r="AF34" s="661"/>
      <c r="AG34" s="661"/>
      <c r="AH34" s="661"/>
      <c r="AI34" s="661"/>
      <c r="AJ34" s="661"/>
      <c r="AK34" s="661"/>
      <c r="AL34" s="625" t="s">
        <v>121</v>
      </c>
      <c r="AM34" s="626"/>
      <c r="AN34" s="626"/>
      <c r="AO34" s="662"/>
      <c r="AP34" s="219"/>
      <c r="AQ34" s="220"/>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19" t="s">
        <v>309</v>
      </c>
      <c r="CE34" s="620"/>
      <c r="CF34" s="620"/>
      <c r="CG34" s="620"/>
      <c r="CH34" s="620"/>
      <c r="CI34" s="620"/>
      <c r="CJ34" s="620"/>
      <c r="CK34" s="620"/>
      <c r="CL34" s="620"/>
      <c r="CM34" s="620"/>
      <c r="CN34" s="620"/>
      <c r="CO34" s="620"/>
      <c r="CP34" s="620"/>
      <c r="CQ34" s="621"/>
      <c r="CR34" s="622">
        <v>1247330</v>
      </c>
      <c r="CS34" s="623"/>
      <c r="CT34" s="623"/>
      <c r="CU34" s="623"/>
      <c r="CV34" s="623"/>
      <c r="CW34" s="623"/>
      <c r="CX34" s="623"/>
      <c r="CY34" s="624"/>
      <c r="CZ34" s="625">
        <v>9.3000000000000007</v>
      </c>
      <c r="DA34" s="637"/>
      <c r="DB34" s="637"/>
      <c r="DC34" s="638"/>
      <c r="DD34" s="628">
        <v>935827</v>
      </c>
      <c r="DE34" s="623"/>
      <c r="DF34" s="623"/>
      <c r="DG34" s="623"/>
      <c r="DH34" s="623"/>
      <c r="DI34" s="623"/>
      <c r="DJ34" s="623"/>
      <c r="DK34" s="624"/>
      <c r="DL34" s="628">
        <v>825914</v>
      </c>
      <c r="DM34" s="623"/>
      <c r="DN34" s="623"/>
      <c r="DO34" s="623"/>
      <c r="DP34" s="623"/>
      <c r="DQ34" s="623"/>
      <c r="DR34" s="623"/>
      <c r="DS34" s="623"/>
      <c r="DT34" s="623"/>
      <c r="DU34" s="623"/>
      <c r="DV34" s="624"/>
      <c r="DW34" s="625">
        <v>21.5</v>
      </c>
      <c r="DX34" s="637"/>
      <c r="DY34" s="637"/>
      <c r="DZ34" s="637"/>
      <c r="EA34" s="637"/>
      <c r="EB34" s="637"/>
      <c r="EC34" s="649"/>
    </row>
    <row r="35" spans="2:133" ht="11.25" customHeight="1" x14ac:dyDescent="0.15">
      <c r="B35" s="619" t="s">
        <v>310</v>
      </c>
      <c r="C35" s="620"/>
      <c r="D35" s="620"/>
      <c r="E35" s="620"/>
      <c r="F35" s="620"/>
      <c r="G35" s="620"/>
      <c r="H35" s="620"/>
      <c r="I35" s="620"/>
      <c r="J35" s="620"/>
      <c r="K35" s="620"/>
      <c r="L35" s="620"/>
      <c r="M35" s="620"/>
      <c r="N35" s="620"/>
      <c r="O35" s="620"/>
      <c r="P35" s="620"/>
      <c r="Q35" s="621"/>
      <c r="R35" s="622">
        <v>961156</v>
      </c>
      <c r="S35" s="623"/>
      <c r="T35" s="623"/>
      <c r="U35" s="623"/>
      <c r="V35" s="623"/>
      <c r="W35" s="623"/>
      <c r="X35" s="623"/>
      <c r="Y35" s="624"/>
      <c r="Z35" s="660">
        <v>6.6</v>
      </c>
      <c r="AA35" s="660"/>
      <c r="AB35" s="660"/>
      <c r="AC35" s="660"/>
      <c r="AD35" s="661" t="s">
        <v>121</v>
      </c>
      <c r="AE35" s="661"/>
      <c r="AF35" s="661"/>
      <c r="AG35" s="661"/>
      <c r="AH35" s="661"/>
      <c r="AI35" s="661"/>
      <c r="AJ35" s="661"/>
      <c r="AK35" s="661"/>
      <c r="AL35" s="625" t="s">
        <v>121</v>
      </c>
      <c r="AM35" s="626"/>
      <c r="AN35" s="626"/>
      <c r="AO35" s="662"/>
      <c r="AP35" s="221"/>
      <c r="AQ35" s="674" t="s">
        <v>311</v>
      </c>
      <c r="AR35" s="675"/>
      <c r="AS35" s="675"/>
      <c r="AT35" s="675"/>
      <c r="AU35" s="675"/>
      <c r="AV35" s="675"/>
      <c r="AW35" s="675"/>
      <c r="AX35" s="675"/>
      <c r="AY35" s="675"/>
      <c r="AZ35" s="675"/>
      <c r="BA35" s="675"/>
      <c r="BB35" s="675"/>
      <c r="BC35" s="675"/>
      <c r="BD35" s="675"/>
      <c r="BE35" s="675"/>
      <c r="BF35" s="676"/>
      <c r="BG35" s="674" t="s">
        <v>312</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19" t="s">
        <v>313</v>
      </c>
      <c r="CE35" s="620"/>
      <c r="CF35" s="620"/>
      <c r="CG35" s="620"/>
      <c r="CH35" s="620"/>
      <c r="CI35" s="620"/>
      <c r="CJ35" s="620"/>
      <c r="CK35" s="620"/>
      <c r="CL35" s="620"/>
      <c r="CM35" s="620"/>
      <c r="CN35" s="620"/>
      <c r="CO35" s="620"/>
      <c r="CP35" s="620"/>
      <c r="CQ35" s="621"/>
      <c r="CR35" s="622">
        <v>200732</v>
      </c>
      <c r="CS35" s="635"/>
      <c r="CT35" s="635"/>
      <c r="CU35" s="635"/>
      <c r="CV35" s="635"/>
      <c r="CW35" s="635"/>
      <c r="CX35" s="635"/>
      <c r="CY35" s="636"/>
      <c r="CZ35" s="625">
        <v>1.5</v>
      </c>
      <c r="DA35" s="637"/>
      <c r="DB35" s="637"/>
      <c r="DC35" s="638"/>
      <c r="DD35" s="628">
        <v>120170</v>
      </c>
      <c r="DE35" s="635"/>
      <c r="DF35" s="635"/>
      <c r="DG35" s="635"/>
      <c r="DH35" s="635"/>
      <c r="DI35" s="635"/>
      <c r="DJ35" s="635"/>
      <c r="DK35" s="636"/>
      <c r="DL35" s="628">
        <v>120170</v>
      </c>
      <c r="DM35" s="635"/>
      <c r="DN35" s="635"/>
      <c r="DO35" s="635"/>
      <c r="DP35" s="635"/>
      <c r="DQ35" s="635"/>
      <c r="DR35" s="635"/>
      <c r="DS35" s="635"/>
      <c r="DT35" s="635"/>
      <c r="DU35" s="635"/>
      <c r="DV35" s="636"/>
      <c r="DW35" s="625">
        <v>3.1</v>
      </c>
      <c r="DX35" s="637"/>
      <c r="DY35" s="637"/>
      <c r="DZ35" s="637"/>
      <c r="EA35" s="637"/>
      <c r="EB35" s="637"/>
      <c r="EC35" s="649"/>
    </row>
    <row r="36" spans="2:133" ht="11.25" customHeight="1" x14ac:dyDescent="0.15">
      <c r="B36" s="619" t="s">
        <v>314</v>
      </c>
      <c r="C36" s="620"/>
      <c r="D36" s="620"/>
      <c r="E36" s="620"/>
      <c r="F36" s="620"/>
      <c r="G36" s="620"/>
      <c r="H36" s="620"/>
      <c r="I36" s="620"/>
      <c r="J36" s="620"/>
      <c r="K36" s="620"/>
      <c r="L36" s="620"/>
      <c r="M36" s="620"/>
      <c r="N36" s="620"/>
      <c r="O36" s="620"/>
      <c r="P36" s="620"/>
      <c r="Q36" s="621"/>
      <c r="R36" s="622">
        <v>897414</v>
      </c>
      <c r="S36" s="623"/>
      <c r="T36" s="623"/>
      <c r="U36" s="623"/>
      <c r="V36" s="623"/>
      <c r="W36" s="623"/>
      <c r="X36" s="623"/>
      <c r="Y36" s="624"/>
      <c r="Z36" s="660">
        <v>6.2</v>
      </c>
      <c r="AA36" s="660"/>
      <c r="AB36" s="660"/>
      <c r="AC36" s="660"/>
      <c r="AD36" s="661" t="s">
        <v>121</v>
      </c>
      <c r="AE36" s="661"/>
      <c r="AF36" s="661"/>
      <c r="AG36" s="661"/>
      <c r="AH36" s="661"/>
      <c r="AI36" s="661"/>
      <c r="AJ36" s="661"/>
      <c r="AK36" s="661"/>
      <c r="AL36" s="625" t="s">
        <v>121</v>
      </c>
      <c r="AM36" s="626"/>
      <c r="AN36" s="626"/>
      <c r="AO36" s="662"/>
      <c r="AP36" s="221"/>
      <c r="AQ36" s="671" t="s">
        <v>315</v>
      </c>
      <c r="AR36" s="672"/>
      <c r="AS36" s="672"/>
      <c r="AT36" s="672"/>
      <c r="AU36" s="672"/>
      <c r="AV36" s="672"/>
      <c r="AW36" s="672"/>
      <c r="AX36" s="672"/>
      <c r="AY36" s="673"/>
      <c r="AZ36" s="677">
        <v>907366</v>
      </c>
      <c r="BA36" s="678"/>
      <c r="BB36" s="678"/>
      <c r="BC36" s="678"/>
      <c r="BD36" s="678"/>
      <c r="BE36" s="678"/>
      <c r="BF36" s="679"/>
      <c r="BG36" s="680" t="s">
        <v>316</v>
      </c>
      <c r="BH36" s="681"/>
      <c r="BI36" s="681"/>
      <c r="BJ36" s="681"/>
      <c r="BK36" s="681"/>
      <c r="BL36" s="681"/>
      <c r="BM36" s="681"/>
      <c r="BN36" s="681"/>
      <c r="BO36" s="681"/>
      <c r="BP36" s="681"/>
      <c r="BQ36" s="681"/>
      <c r="BR36" s="681"/>
      <c r="BS36" s="681"/>
      <c r="BT36" s="681"/>
      <c r="BU36" s="682"/>
      <c r="BV36" s="677">
        <v>4463</v>
      </c>
      <c r="BW36" s="678"/>
      <c r="BX36" s="678"/>
      <c r="BY36" s="678"/>
      <c r="BZ36" s="678"/>
      <c r="CA36" s="678"/>
      <c r="CB36" s="679"/>
      <c r="CD36" s="619" t="s">
        <v>317</v>
      </c>
      <c r="CE36" s="620"/>
      <c r="CF36" s="620"/>
      <c r="CG36" s="620"/>
      <c r="CH36" s="620"/>
      <c r="CI36" s="620"/>
      <c r="CJ36" s="620"/>
      <c r="CK36" s="620"/>
      <c r="CL36" s="620"/>
      <c r="CM36" s="620"/>
      <c r="CN36" s="620"/>
      <c r="CO36" s="620"/>
      <c r="CP36" s="620"/>
      <c r="CQ36" s="621"/>
      <c r="CR36" s="622">
        <v>1692911</v>
      </c>
      <c r="CS36" s="623"/>
      <c r="CT36" s="623"/>
      <c r="CU36" s="623"/>
      <c r="CV36" s="623"/>
      <c r="CW36" s="623"/>
      <c r="CX36" s="623"/>
      <c r="CY36" s="624"/>
      <c r="CZ36" s="625">
        <v>12.6</v>
      </c>
      <c r="DA36" s="637"/>
      <c r="DB36" s="637"/>
      <c r="DC36" s="638"/>
      <c r="DD36" s="628">
        <v>1635828</v>
      </c>
      <c r="DE36" s="623"/>
      <c r="DF36" s="623"/>
      <c r="DG36" s="623"/>
      <c r="DH36" s="623"/>
      <c r="DI36" s="623"/>
      <c r="DJ36" s="623"/>
      <c r="DK36" s="624"/>
      <c r="DL36" s="628">
        <v>619658</v>
      </c>
      <c r="DM36" s="623"/>
      <c r="DN36" s="623"/>
      <c r="DO36" s="623"/>
      <c r="DP36" s="623"/>
      <c r="DQ36" s="623"/>
      <c r="DR36" s="623"/>
      <c r="DS36" s="623"/>
      <c r="DT36" s="623"/>
      <c r="DU36" s="623"/>
      <c r="DV36" s="624"/>
      <c r="DW36" s="625">
        <v>16.100000000000001</v>
      </c>
      <c r="DX36" s="637"/>
      <c r="DY36" s="637"/>
      <c r="DZ36" s="637"/>
      <c r="EA36" s="637"/>
      <c r="EB36" s="637"/>
      <c r="EC36" s="649"/>
    </row>
    <row r="37" spans="2:133" ht="11.25" customHeight="1" x14ac:dyDescent="0.15">
      <c r="B37" s="619" t="s">
        <v>318</v>
      </c>
      <c r="C37" s="620"/>
      <c r="D37" s="620"/>
      <c r="E37" s="620"/>
      <c r="F37" s="620"/>
      <c r="G37" s="620"/>
      <c r="H37" s="620"/>
      <c r="I37" s="620"/>
      <c r="J37" s="620"/>
      <c r="K37" s="620"/>
      <c r="L37" s="620"/>
      <c r="M37" s="620"/>
      <c r="N37" s="620"/>
      <c r="O37" s="620"/>
      <c r="P37" s="620"/>
      <c r="Q37" s="621"/>
      <c r="R37" s="622">
        <v>672926</v>
      </c>
      <c r="S37" s="623"/>
      <c r="T37" s="623"/>
      <c r="U37" s="623"/>
      <c r="V37" s="623"/>
      <c r="W37" s="623"/>
      <c r="X37" s="623"/>
      <c r="Y37" s="624"/>
      <c r="Z37" s="660">
        <v>4.5999999999999996</v>
      </c>
      <c r="AA37" s="660"/>
      <c r="AB37" s="660"/>
      <c r="AC37" s="660"/>
      <c r="AD37" s="661">
        <v>4235</v>
      </c>
      <c r="AE37" s="661"/>
      <c r="AF37" s="661"/>
      <c r="AG37" s="661"/>
      <c r="AH37" s="661"/>
      <c r="AI37" s="661"/>
      <c r="AJ37" s="661"/>
      <c r="AK37" s="661"/>
      <c r="AL37" s="625">
        <v>0.1</v>
      </c>
      <c r="AM37" s="626"/>
      <c r="AN37" s="626"/>
      <c r="AO37" s="662"/>
      <c r="AQ37" s="655" t="s">
        <v>319</v>
      </c>
      <c r="AR37" s="656"/>
      <c r="AS37" s="656"/>
      <c r="AT37" s="656"/>
      <c r="AU37" s="656"/>
      <c r="AV37" s="656"/>
      <c r="AW37" s="656"/>
      <c r="AX37" s="656"/>
      <c r="AY37" s="657"/>
      <c r="AZ37" s="622">
        <v>349487</v>
      </c>
      <c r="BA37" s="623"/>
      <c r="BB37" s="623"/>
      <c r="BC37" s="623"/>
      <c r="BD37" s="635"/>
      <c r="BE37" s="635"/>
      <c r="BF37" s="658"/>
      <c r="BG37" s="619" t="s">
        <v>320</v>
      </c>
      <c r="BH37" s="620"/>
      <c r="BI37" s="620"/>
      <c r="BJ37" s="620"/>
      <c r="BK37" s="620"/>
      <c r="BL37" s="620"/>
      <c r="BM37" s="620"/>
      <c r="BN37" s="620"/>
      <c r="BO37" s="620"/>
      <c r="BP37" s="620"/>
      <c r="BQ37" s="620"/>
      <c r="BR37" s="620"/>
      <c r="BS37" s="620"/>
      <c r="BT37" s="620"/>
      <c r="BU37" s="621"/>
      <c r="BV37" s="622">
        <v>-6252</v>
      </c>
      <c r="BW37" s="623"/>
      <c r="BX37" s="623"/>
      <c r="BY37" s="623"/>
      <c r="BZ37" s="623"/>
      <c r="CA37" s="623"/>
      <c r="CB37" s="659"/>
      <c r="CD37" s="619" t="s">
        <v>321</v>
      </c>
      <c r="CE37" s="620"/>
      <c r="CF37" s="620"/>
      <c r="CG37" s="620"/>
      <c r="CH37" s="620"/>
      <c r="CI37" s="620"/>
      <c r="CJ37" s="620"/>
      <c r="CK37" s="620"/>
      <c r="CL37" s="620"/>
      <c r="CM37" s="620"/>
      <c r="CN37" s="620"/>
      <c r="CO37" s="620"/>
      <c r="CP37" s="620"/>
      <c r="CQ37" s="621"/>
      <c r="CR37" s="622">
        <v>321912</v>
      </c>
      <c r="CS37" s="635"/>
      <c r="CT37" s="635"/>
      <c r="CU37" s="635"/>
      <c r="CV37" s="635"/>
      <c r="CW37" s="635"/>
      <c r="CX37" s="635"/>
      <c r="CY37" s="636"/>
      <c r="CZ37" s="625">
        <v>2.4</v>
      </c>
      <c r="DA37" s="637"/>
      <c r="DB37" s="637"/>
      <c r="DC37" s="638"/>
      <c r="DD37" s="628">
        <v>321912</v>
      </c>
      <c r="DE37" s="635"/>
      <c r="DF37" s="635"/>
      <c r="DG37" s="635"/>
      <c r="DH37" s="635"/>
      <c r="DI37" s="635"/>
      <c r="DJ37" s="635"/>
      <c r="DK37" s="636"/>
      <c r="DL37" s="628">
        <v>321912</v>
      </c>
      <c r="DM37" s="635"/>
      <c r="DN37" s="635"/>
      <c r="DO37" s="635"/>
      <c r="DP37" s="635"/>
      <c r="DQ37" s="635"/>
      <c r="DR37" s="635"/>
      <c r="DS37" s="635"/>
      <c r="DT37" s="635"/>
      <c r="DU37" s="635"/>
      <c r="DV37" s="636"/>
      <c r="DW37" s="625">
        <v>8.4</v>
      </c>
      <c r="DX37" s="637"/>
      <c r="DY37" s="637"/>
      <c r="DZ37" s="637"/>
      <c r="EA37" s="637"/>
      <c r="EB37" s="637"/>
      <c r="EC37" s="649"/>
    </row>
    <row r="38" spans="2:133" ht="11.25" customHeight="1" x14ac:dyDescent="0.15">
      <c r="B38" s="619" t="s">
        <v>322</v>
      </c>
      <c r="C38" s="620"/>
      <c r="D38" s="620"/>
      <c r="E38" s="620"/>
      <c r="F38" s="620"/>
      <c r="G38" s="620"/>
      <c r="H38" s="620"/>
      <c r="I38" s="620"/>
      <c r="J38" s="620"/>
      <c r="K38" s="620"/>
      <c r="L38" s="620"/>
      <c r="M38" s="620"/>
      <c r="N38" s="620"/>
      <c r="O38" s="620"/>
      <c r="P38" s="620"/>
      <c r="Q38" s="621"/>
      <c r="R38" s="622">
        <v>1462800</v>
      </c>
      <c r="S38" s="623"/>
      <c r="T38" s="623"/>
      <c r="U38" s="623"/>
      <c r="V38" s="623"/>
      <c r="W38" s="623"/>
      <c r="X38" s="623"/>
      <c r="Y38" s="624"/>
      <c r="Z38" s="660">
        <v>10.1</v>
      </c>
      <c r="AA38" s="660"/>
      <c r="AB38" s="660"/>
      <c r="AC38" s="660"/>
      <c r="AD38" s="661" t="s">
        <v>121</v>
      </c>
      <c r="AE38" s="661"/>
      <c r="AF38" s="661"/>
      <c r="AG38" s="661"/>
      <c r="AH38" s="661"/>
      <c r="AI38" s="661"/>
      <c r="AJ38" s="661"/>
      <c r="AK38" s="661"/>
      <c r="AL38" s="625" t="s">
        <v>121</v>
      </c>
      <c r="AM38" s="626"/>
      <c r="AN38" s="626"/>
      <c r="AO38" s="662"/>
      <c r="AQ38" s="655" t="s">
        <v>323</v>
      </c>
      <c r="AR38" s="656"/>
      <c r="AS38" s="656"/>
      <c r="AT38" s="656"/>
      <c r="AU38" s="656"/>
      <c r="AV38" s="656"/>
      <c r="AW38" s="656"/>
      <c r="AX38" s="656"/>
      <c r="AY38" s="657"/>
      <c r="AZ38" s="622">
        <v>236785</v>
      </c>
      <c r="BA38" s="623"/>
      <c r="BB38" s="623"/>
      <c r="BC38" s="623"/>
      <c r="BD38" s="635"/>
      <c r="BE38" s="635"/>
      <c r="BF38" s="658"/>
      <c r="BG38" s="619" t="s">
        <v>324</v>
      </c>
      <c r="BH38" s="620"/>
      <c r="BI38" s="620"/>
      <c r="BJ38" s="620"/>
      <c r="BK38" s="620"/>
      <c r="BL38" s="620"/>
      <c r="BM38" s="620"/>
      <c r="BN38" s="620"/>
      <c r="BO38" s="620"/>
      <c r="BP38" s="620"/>
      <c r="BQ38" s="620"/>
      <c r="BR38" s="620"/>
      <c r="BS38" s="620"/>
      <c r="BT38" s="620"/>
      <c r="BU38" s="621"/>
      <c r="BV38" s="622">
        <v>902</v>
      </c>
      <c r="BW38" s="623"/>
      <c r="BX38" s="623"/>
      <c r="BY38" s="623"/>
      <c r="BZ38" s="623"/>
      <c r="CA38" s="623"/>
      <c r="CB38" s="659"/>
      <c r="CD38" s="619" t="s">
        <v>325</v>
      </c>
      <c r="CE38" s="620"/>
      <c r="CF38" s="620"/>
      <c r="CG38" s="620"/>
      <c r="CH38" s="620"/>
      <c r="CI38" s="620"/>
      <c r="CJ38" s="620"/>
      <c r="CK38" s="620"/>
      <c r="CL38" s="620"/>
      <c r="CM38" s="620"/>
      <c r="CN38" s="620"/>
      <c r="CO38" s="620"/>
      <c r="CP38" s="620"/>
      <c r="CQ38" s="621"/>
      <c r="CR38" s="622">
        <v>292769</v>
      </c>
      <c r="CS38" s="623"/>
      <c r="CT38" s="623"/>
      <c r="CU38" s="623"/>
      <c r="CV38" s="623"/>
      <c r="CW38" s="623"/>
      <c r="CX38" s="623"/>
      <c r="CY38" s="624"/>
      <c r="CZ38" s="625">
        <v>2.2000000000000002</v>
      </c>
      <c r="DA38" s="637"/>
      <c r="DB38" s="637"/>
      <c r="DC38" s="638"/>
      <c r="DD38" s="628">
        <v>232428</v>
      </c>
      <c r="DE38" s="623"/>
      <c r="DF38" s="623"/>
      <c r="DG38" s="623"/>
      <c r="DH38" s="623"/>
      <c r="DI38" s="623"/>
      <c r="DJ38" s="623"/>
      <c r="DK38" s="624"/>
      <c r="DL38" s="628">
        <v>169653</v>
      </c>
      <c r="DM38" s="623"/>
      <c r="DN38" s="623"/>
      <c r="DO38" s="623"/>
      <c r="DP38" s="623"/>
      <c r="DQ38" s="623"/>
      <c r="DR38" s="623"/>
      <c r="DS38" s="623"/>
      <c r="DT38" s="623"/>
      <c r="DU38" s="623"/>
      <c r="DV38" s="624"/>
      <c r="DW38" s="625">
        <v>4.4000000000000004</v>
      </c>
      <c r="DX38" s="637"/>
      <c r="DY38" s="637"/>
      <c r="DZ38" s="637"/>
      <c r="EA38" s="637"/>
      <c r="EB38" s="637"/>
      <c r="EC38" s="649"/>
    </row>
    <row r="39" spans="2:133" ht="11.25" customHeight="1" x14ac:dyDescent="0.15">
      <c r="B39" s="619" t="s">
        <v>326</v>
      </c>
      <c r="C39" s="620"/>
      <c r="D39" s="620"/>
      <c r="E39" s="620"/>
      <c r="F39" s="620"/>
      <c r="G39" s="620"/>
      <c r="H39" s="620"/>
      <c r="I39" s="620"/>
      <c r="J39" s="620"/>
      <c r="K39" s="620"/>
      <c r="L39" s="620"/>
      <c r="M39" s="620"/>
      <c r="N39" s="620"/>
      <c r="O39" s="620"/>
      <c r="P39" s="620"/>
      <c r="Q39" s="621"/>
      <c r="R39" s="622" t="s">
        <v>121</v>
      </c>
      <c r="S39" s="623"/>
      <c r="T39" s="623"/>
      <c r="U39" s="623"/>
      <c r="V39" s="623"/>
      <c r="W39" s="623"/>
      <c r="X39" s="623"/>
      <c r="Y39" s="624"/>
      <c r="Z39" s="660" t="s">
        <v>121</v>
      </c>
      <c r="AA39" s="660"/>
      <c r="AB39" s="660"/>
      <c r="AC39" s="660"/>
      <c r="AD39" s="661" t="s">
        <v>121</v>
      </c>
      <c r="AE39" s="661"/>
      <c r="AF39" s="661"/>
      <c r="AG39" s="661"/>
      <c r="AH39" s="661"/>
      <c r="AI39" s="661"/>
      <c r="AJ39" s="661"/>
      <c r="AK39" s="661"/>
      <c r="AL39" s="625" t="s">
        <v>121</v>
      </c>
      <c r="AM39" s="626"/>
      <c r="AN39" s="626"/>
      <c r="AO39" s="662"/>
      <c r="AQ39" s="655" t="s">
        <v>327</v>
      </c>
      <c r="AR39" s="656"/>
      <c r="AS39" s="656"/>
      <c r="AT39" s="656"/>
      <c r="AU39" s="656"/>
      <c r="AV39" s="656"/>
      <c r="AW39" s="656"/>
      <c r="AX39" s="656"/>
      <c r="AY39" s="657"/>
      <c r="AZ39" s="622">
        <v>46893</v>
      </c>
      <c r="BA39" s="623"/>
      <c r="BB39" s="623"/>
      <c r="BC39" s="623"/>
      <c r="BD39" s="635"/>
      <c r="BE39" s="635"/>
      <c r="BF39" s="658"/>
      <c r="BG39" s="619" t="s">
        <v>328</v>
      </c>
      <c r="BH39" s="620"/>
      <c r="BI39" s="620"/>
      <c r="BJ39" s="620"/>
      <c r="BK39" s="620"/>
      <c r="BL39" s="620"/>
      <c r="BM39" s="620"/>
      <c r="BN39" s="620"/>
      <c r="BO39" s="620"/>
      <c r="BP39" s="620"/>
      <c r="BQ39" s="620"/>
      <c r="BR39" s="620"/>
      <c r="BS39" s="620"/>
      <c r="BT39" s="620"/>
      <c r="BU39" s="621"/>
      <c r="BV39" s="622">
        <v>1416</v>
      </c>
      <c r="BW39" s="623"/>
      <c r="BX39" s="623"/>
      <c r="BY39" s="623"/>
      <c r="BZ39" s="623"/>
      <c r="CA39" s="623"/>
      <c r="CB39" s="659"/>
      <c r="CD39" s="619" t="s">
        <v>329</v>
      </c>
      <c r="CE39" s="620"/>
      <c r="CF39" s="620"/>
      <c r="CG39" s="620"/>
      <c r="CH39" s="620"/>
      <c r="CI39" s="620"/>
      <c r="CJ39" s="620"/>
      <c r="CK39" s="620"/>
      <c r="CL39" s="620"/>
      <c r="CM39" s="620"/>
      <c r="CN39" s="620"/>
      <c r="CO39" s="620"/>
      <c r="CP39" s="620"/>
      <c r="CQ39" s="621"/>
      <c r="CR39" s="622">
        <v>1079855</v>
      </c>
      <c r="CS39" s="635"/>
      <c r="CT39" s="635"/>
      <c r="CU39" s="635"/>
      <c r="CV39" s="635"/>
      <c r="CW39" s="635"/>
      <c r="CX39" s="635"/>
      <c r="CY39" s="636"/>
      <c r="CZ39" s="625">
        <v>8</v>
      </c>
      <c r="DA39" s="637"/>
      <c r="DB39" s="637"/>
      <c r="DC39" s="638"/>
      <c r="DD39" s="628">
        <v>200000</v>
      </c>
      <c r="DE39" s="635"/>
      <c r="DF39" s="635"/>
      <c r="DG39" s="635"/>
      <c r="DH39" s="635"/>
      <c r="DI39" s="635"/>
      <c r="DJ39" s="635"/>
      <c r="DK39" s="636"/>
      <c r="DL39" s="628" t="s">
        <v>121</v>
      </c>
      <c r="DM39" s="635"/>
      <c r="DN39" s="635"/>
      <c r="DO39" s="635"/>
      <c r="DP39" s="635"/>
      <c r="DQ39" s="635"/>
      <c r="DR39" s="635"/>
      <c r="DS39" s="635"/>
      <c r="DT39" s="635"/>
      <c r="DU39" s="635"/>
      <c r="DV39" s="636"/>
      <c r="DW39" s="625" t="s">
        <v>121</v>
      </c>
      <c r="DX39" s="637"/>
      <c r="DY39" s="637"/>
      <c r="DZ39" s="637"/>
      <c r="EA39" s="637"/>
      <c r="EB39" s="637"/>
      <c r="EC39" s="649"/>
    </row>
    <row r="40" spans="2:133" ht="11.25" customHeight="1" x14ac:dyDescent="0.15">
      <c r="B40" s="619" t="s">
        <v>330</v>
      </c>
      <c r="C40" s="620"/>
      <c r="D40" s="620"/>
      <c r="E40" s="620"/>
      <c r="F40" s="620"/>
      <c r="G40" s="620"/>
      <c r="H40" s="620"/>
      <c r="I40" s="620"/>
      <c r="J40" s="620"/>
      <c r="K40" s="620"/>
      <c r="L40" s="620"/>
      <c r="M40" s="620"/>
      <c r="N40" s="620"/>
      <c r="O40" s="620"/>
      <c r="P40" s="620"/>
      <c r="Q40" s="621"/>
      <c r="R40" s="622" t="s">
        <v>121</v>
      </c>
      <c r="S40" s="623"/>
      <c r="T40" s="623"/>
      <c r="U40" s="623"/>
      <c r="V40" s="623"/>
      <c r="W40" s="623"/>
      <c r="X40" s="623"/>
      <c r="Y40" s="624"/>
      <c r="Z40" s="660" t="s">
        <v>121</v>
      </c>
      <c r="AA40" s="660"/>
      <c r="AB40" s="660"/>
      <c r="AC40" s="660"/>
      <c r="AD40" s="661" t="s">
        <v>121</v>
      </c>
      <c r="AE40" s="661"/>
      <c r="AF40" s="661"/>
      <c r="AG40" s="661"/>
      <c r="AH40" s="661"/>
      <c r="AI40" s="661"/>
      <c r="AJ40" s="661"/>
      <c r="AK40" s="661"/>
      <c r="AL40" s="625" t="s">
        <v>121</v>
      </c>
      <c r="AM40" s="626"/>
      <c r="AN40" s="626"/>
      <c r="AO40" s="662"/>
      <c r="AQ40" s="655" t="s">
        <v>331</v>
      </c>
      <c r="AR40" s="656"/>
      <c r="AS40" s="656"/>
      <c r="AT40" s="656"/>
      <c r="AU40" s="656"/>
      <c r="AV40" s="656"/>
      <c r="AW40" s="656"/>
      <c r="AX40" s="656"/>
      <c r="AY40" s="657"/>
      <c r="AZ40" s="622">
        <v>28325</v>
      </c>
      <c r="BA40" s="623"/>
      <c r="BB40" s="623"/>
      <c r="BC40" s="623"/>
      <c r="BD40" s="635"/>
      <c r="BE40" s="635"/>
      <c r="BF40" s="658"/>
      <c r="BG40" s="663" t="s">
        <v>332</v>
      </c>
      <c r="BH40" s="664"/>
      <c r="BI40" s="664"/>
      <c r="BJ40" s="664"/>
      <c r="BK40" s="664"/>
      <c r="BL40" s="222"/>
      <c r="BM40" s="620" t="s">
        <v>333</v>
      </c>
      <c r="BN40" s="620"/>
      <c r="BO40" s="620"/>
      <c r="BP40" s="620"/>
      <c r="BQ40" s="620"/>
      <c r="BR40" s="620"/>
      <c r="BS40" s="620"/>
      <c r="BT40" s="620"/>
      <c r="BU40" s="621"/>
      <c r="BV40" s="622">
        <v>110</v>
      </c>
      <c r="BW40" s="623"/>
      <c r="BX40" s="623"/>
      <c r="BY40" s="623"/>
      <c r="BZ40" s="623"/>
      <c r="CA40" s="623"/>
      <c r="CB40" s="659"/>
      <c r="CD40" s="619" t="s">
        <v>334</v>
      </c>
      <c r="CE40" s="620"/>
      <c r="CF40" s="620"/>
      <c r="CG40" s="620"/>
      <c r="CH40" s="620"/>
      <c r="CI40" s="620"/>
      <c r="CJ40" s="620"/>
      <c r="CK40" s="620"/>
      <c r="CL40" s="620"/>
      <c r="CM40" s="620"/>
      <c r="CN40" s="620"/>
      <c r="CO40" s="620"/>
      <c r="CP40" s="620"/>
      <c r="CQ40" s="621"/>
      <c r="CR40" s="622">
        <v>413222</v>
      </c>
      <c r="CS40" s="623"/>
      <c r="CT40" s="623"/>
      <c r="CU40" s="623"/>
      <c r="CV40" s="623"/>
      <c r="CW40" s="623"/>
      <c r="CX40" s="623"/>
      <c r="CY40" s="624"/>
      <c r="CZ40" s="625">
        <v>3.1</v>
      </c>
      <c r="DA40" s="637"/>
      <c r="DB40" s="637"/>
      <c r="DC40" s="638"/>
      <c r="DD40" s="628" t="s">
        <v>121</v>
      </c>
      <c r="DE40" s="623"/>
      <c r="DF40" s="623"/>
      <c r="DG40" s="623"/>
      <c r="DH40" s="623"/>
      <c r="DI40" s="623"/>
      <c r="DJ40" s="623"/>
      <c r="DK40" s="624"/>
      <c r="DL40" s="628" t="s">
        <v>121</v>
      </c>
      <c r="DM40" s="623"/>
      <c r="DN40" s="623"/>
      <c r="DO40" s="623"/>
      <c r="DP40" s="623"/>
      <c r="DQ40" s="623"/>
      <c r="DR40" s="623"/>
      <c r="DS40" s="623"/>
      <c r="DT40" s="623"/>
      <c r="DU40" s="623"/>
      <c r="DV40" s="624"/>
      <c r="DW40" s="625" t="s">
        <v>121</v>
      </c>
      <c r="DX40" s="637"/>
      <c r="DY40" s="637"/>
      <c r="DZ40" s="637"/>
      <c r="EA40" s="637"/>
      <c r="EB40" s="637"/>
      <c r="EC40" s="649"/>
    </row>
    <row r="41" spans="2:133" ht="11.25" customHeight="1" x14ac:dyDescent="0.15">
      <c r="B41" s="603" t="s">
        <v>335</v>
      </c>
      <c r="C41" s="604"/>
      <c r="D41" s="604"/>
      <c r="E41" s="604"/>
      <c r="F41" s="604"/>
      <c r="G41" s="604"/>
      <c r="H41" s="604"/>
      <c r="I41" s="604"/>
      <c r="J41" s="604"/>
      <c r="K41" s="604"/>
      <c r="L41" s="604"/>
      <c r="M41" s="604"/>
      <c r="N41" s="604"/>
      <c r="O41" s="604"/>
      <c r="P41" s="604"/>
      <c r="Q41" s="605"/>
      <c r="R41" s="606">
        <v>14521121</v>
      </c>
      <c r="S41" s="647"/>
      <c r="T41" s="647"/>
      <c r="U41" s="647"/>
      <c r="V41" s="647"/>
      <c r="W41" s="647"/>
      <c r="X41" s="647"/>
      <c r="Y41" s="650"/>
      <c r="Z41" s="651">
        <v>100</v>
      </c>
      <c r="AA41" s="651"/>
      <c r="AB41" s="651"/>
      <c r="AC41" s="651"/>
      <c r="AD41" s="652">
        <v>3843290</v>
      </c>
      <c r="AE41" s="652"/>
      <c r="AF41" s="652"/>
      <c r="AG41" s="652"/>
      <c r="AH41" s="652"/>
      <c r="AI41" s="652"/>
      <c r="AJ41" s="652"/>
      <c r="AK41" s="652"/>
      <c r="AL41" s="609">
        <v>100</v>
      </c>
      <c r="AM41" s="653"/>
      <c r="AN41" s="653"/>
      <c r="AO41" s="654"/>
      <c r="AQ41" s="655" t="s">
        <v>336</v>
      </c>
      <c r="AR41" s="656"/>
      <c r="AS41" s="656"/>
      <c r="AT41" s="656"/>
      <c r="AU41" s="656"/>
      <c r="AV41" s="656"/>
      <c r="AW41" s="656"/>
      <c r="AX41" s="656"/>
      <c r="AY41" s="657"/>
      <c r="AZ41" s="622">
        <v>80981</v>
      </c>
      <c r="BA41" s="623"/>
      <c r="BB41" s="623"/>
      <c r="BC41" s="623"/>
      <c r="BD41" s="635"/>
      <c r="BE41" s="635"/>
      <c r="BF41" s="658"/>
      <c r="BG41" s="663"/>
      <c r="BH41" s="664"/>
      <c r="BI41" s="664"/>
      <c r="BJ41" s="664"/>
      <c r="BK41" s="664"/>
      <c r="BL41" s="222"/>
      <c r="BM41" s="620" t="s">
        <v>337</v>
      </c>
      <c r="BN41" s="620"/>
      <c r="BO41" s="620"/>
      <c r="BP41" s="620"/>
      <c r="BQ41" s="620"/>
      <c r="BR41" s="620"/>
      <c r="BS41" s="620"/>
      <c r="BT41" s="620"/>
      <c r="BU41" s="621"/>
      <c r="BV41" s="622" t="s">
        <v>121</v>
      </c>
      <c r="BW41" s="623"/>
      <c r="BX41" s="623"/>
      <c r="BY41" s="623"/>
      <c r="BZ41" s="623"/>
      <c r="CA41" s="623"/>
      <c r="CB41" s="659"/>
      <c r="CD41" s="619" t="s">
        <v>338</v>
      </c>
      <c r="CE41" s="620"/>
      <c r="CF41" s="620"/>
      <c r="CG41" s="620"/>
      <c r="CH41" s="620"/>
      <c r="CI41" s="620"/>
      <c r="CJ41" s="620"/>
      <c r="CK41" s="620"/>
      <c r="CL41" s="620"/>
      <c r="CM41" s="620"/>
      <c r="CN41" s="620"/>
      <c r="CO41" s="620"/>
      <c r="CP41" s="620"/>
      <c r="CQ41" s="621"/>
      <c r="CR41" s="622" t="s">
        <v>121</v>
      </c>
      <c r="CS41" s="635"/>
      <c r="CT41" s="635"/>
      <c r="CU41" s="635"/>
      <c r="CV41" s="635"/>
      <c r="CW41" s="635"/>
      <c r="CX41" s="635"/>
      <c r="CY41" s="636"/>
      <c r="CZ41" s="625" t="s">
        <v>121</v>
      </c>
      <c r="DA41" s="637"/>
      <c r="DB41" s="637"/>
      <c r="DC41" s="638"/>
      <c r="DD41" s="628" t="s">
        <v>121</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15">
      <c r="AQ42" s="667" t="s">
        <v>339</v>
      </c>
      <c r="AR42" s="668"/>
      <c r="AS42" s="668"/>
      <c r="AT42" s="668"/>
      <c r="AU42" s="668"/>
      <c r="AV42" s="668"/>
      <c r="AW42" s="668"/>
      <c r="AX42" s="668"/>
      <c r="AY42" s="669"/>
      <c r="AZ42" s="606">
        <v>164895</v>
      </c>
      <c r="BA42" s="647"/>
      <c r="BB42" s="647"/>
      <c r="BC42" s="647"/>
      <c r="BD42" s="607"/>
      <c r="BE42" s="607"/>
      <c r="BF42" s="670"/>
      <c r="BG42" s="665"/>
      <c r="BH42" s="666"/>
      <c r="BI42" s="666"/>
      <c r="BJ42" s="666"/>
      <c r="BK42" s="666"/>
      <c r="BL42" s="223"/>
      <c r="BM42" s="604" t="s">
        <v>340</v>
      </c>
      <c r="BN42" s="604"/>
      <c r="BO42" s="604"/>
      <c r="BP42" s="604"/>
      <c r="BQ42" s="604"/>
      <c r="BR42" s="604"/>
      <c r="BS42" s="604"/>
      <c r="BT42" s="604"/>
      <c r="BU42" s="605"/>
      <c r="BV42" s="606">
        <v>366</v>
      </c>
      <c r="BW42" s="647"/>
      <c r="BX42" s="647"/>
      <c r="BY42" s="647"/>
      <c r="BZ42" s="647"/>
      <c r="CA42" s="647"/>
      <c r="CB42" s="648"/>
      <c r="CD42" s="619" t="s">
        <v>341</v>
      </c>
      <c r="CE42" s="620"/>
      <c r="CF42" s="620"/>
      <c r="CG42" s="620"/>
      <c r="CH42" s="620"/>
      <c r="CI42" s="620"/>
      <c r="CJ42" s="620"/>
      <c r="CK42" s="620"/>
      <c r="CL42" s="620"/>
      <c r="CM42" s="620"/>
      <c r="CN42" s="620"/>
      <c r="CO42" s="620"/>
      <c r="CP42" s="620"/>
      <c r="CQ42" s="621"/>
      <c r="CR42" s="622">
        <v>6189001</v>
      </c>
      <c r="CS42" s="635"/>
      <c r="CT42" s="635"/>
      <c r="CU42" s="635"/>
      <c r="CV42" s="635"/>
      <c r="CW42" s="635"/>
      <c r="CX42" s="635"/>
      <c r="CY42" s="636"/>
      <c r="CZ42" s="625">
        <v>46.1</v>
      </c>
      <c r="DA42" s="637"/>
      <c r="DB42" s="637"/>
      <c r="DC42" s="638"/>
      <c r="DD42" s="628">
        <v>711477</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15">
      <c r="B43" s="213" t="s">
        <v>342</v>
      </c>
      <c r="CD43" s="619" t="s">
        <v>343</v>
      </c>
      <c r="CE43" s="620"/>
      <c r="CF43" s="620"/>
      <c r="CG43" s="620"/>
      <c r="CH43" s="620"/>
      <c r="CI43" s="620"/>
      <c r="CJ43" s="620"/>
      <c r="CK43" s="620"/>
      <c r="CL43" s="620"/>
      <c r="CM43" s="620"/>
      <c r="CN43" s="620"/>
      <c r="CO43" s="620"/>
      <c r="CP43" s="620"/>
      <c r="CQ43" s="621"/>
      <c r="CR43" s="622">
        <v>112539</v>
      </c>
      <c r="CS43" s="635"/>
      <c r="CT43" s="635"/>
      <c r="CU43" s="635"/>
      <c r="CV43" s="635"/>
      <c r="CW43" s="635"/>
      <c r="CX43" s="635"/>
      <c r="CY43" s="636"/>
      <c r="CZ43" s="625">
        <v>0.8</v>
      </c>
      <c r="DA43" s="637"/>
      <c r="DB43" s="637"/>
      <c r="DC43" s="638"/>
      <c r="DD43" s="628">
        <v>112539</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15">
      <c r="B44" s="639" t="s">
        <v>344</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292</v>
      </c>
      <c r="CE44" s="642"/>
      <c r="CF44" s="619" t="s">
        <v>345</v>
      </c>
      <c r="CG44" s="620"/>
      <c r="CH44" s="620"/>
      <c r="CI44" s="620"/>
      <c r="CJ44" s="620"/>
      <c r="CK44" s="620"/>
      <c r="CL44" s="620"/>
      <c r="CM44" s="620"/>
      <c r="CN44" s="620"/>
      <c r="CO44" s="620"/>
      <c r="CP44" s="620"/>
      <c r="CQ44" s="621"/>
      <c r="CR44" s="622">
        <v>5650395</v>
      </c>
      <c r="CS44" s="623"/>
      <c r="CT44" s="623"/>
      <c r="CU44" s="623"/>
      <c r="CV44" s="623"/>
      <c r="CW44" s="623"/>
      <c r="CX44" s="623"/>
      <c r="CY44" s="624"/>
      <c r="CZ44" s="625">
        <v>42.1</v>
      </c>
      <c r="DA44" s="626"/>
      <c r="DB44" s="626"/>
      <c r="DC44" s="627"/>
      <c r="DD44" s="628">
        <v>621501</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15">
      <c r="B45" s="639" t="s">
        <v>346</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347</v>
      </c>
      <c r="CG45" s="620"/>
      <c r="CH45" s="620"/>
      <c r="CI45" s="620"/>
      <c r="CJ45" s="620"/>
      <c r="CK45" s="620"/>
      <c r="CL45" s="620"/>
      <c r="CM45" s="620"/>
      <c r="CN45" s="620"/>
      <c r="CO45" s="620"/>
      <c r="CP45" s="620"/>
      <c r="CQ45" s="621"/>
      <c r="CR45" s="622">
        <v>4486252</v>
      </c>
      <c r="CS45" s="635"/>
      <c r="CT45" s="635"/>
      <c r="CU45" s="635"/>
      <c r="CV45" s="635"/>
      <c r="CW45" s="635"/>
      <c r="CX45" s="635"/>
      <c r="CY45" s="636"/>
      <c r="CZ45" s="625">
        <v>33.4</v>
      </c>
      <c r="DA45" s="637"/>
      <c r="DB45" s="637"/>
      <c r="DC45" s="638"/>
      <c r="DD45" s="628">
        <v>13667</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15">
      <c r="B46" s="224"/>
      <c r="CD46" s="643"/>
      <c r="CE46" s="644"/>
      <c r="CF46" s="619" t="s">
        <v>348</v>
      </c>
      <c r="CG46" s="620"/>
      <c r="CH46" s="620"/>
      <c r="CI46" s="620"/>
      <c r="CJ46" s="620"/>
      <c r="CK46" s="620"/>
      <c r="CL46" s="620"/>
      <c r="CM46" s="620"/>
      <c r="CN46" s="620"/>
      <c r="CO46" s="620"/>
      <c r="CP46" s="620"/>
      <c r="CQ46" s="621"/>
      <c r="CR46" s="622">
        <v>1154867</v>
      </c>
      <c r="CS46" s="623"/>
      <c r="CT46" s="623"/>
      <c r="CU46" s="623"/>
      <c r="CV46" s="623"/>
      <c r="CW46" s="623"/>
      <c r="CX46" s="623"/>
      <c r="CY46" s="624"/>
      <c r="CZ46" s="625">
        <v>8.6</v>
      </c>
      <c r="DA46" s="626"/>
      <c r="DB46" s="626"/>
      <c r="DC46" s="627"/>
      <c r="DD46" s="628">
        <v>598558</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15">
      <c r="B47" s="224"/>
      <c r="CD47" s="643"/>
      <c r="CE47" s="644"/>
      <c r="CF47" s="619" t="s">
        <v>349</v>
      </c>
      <c r="CG47" s="620"/>
      <c r="CH47" s="620"/>
      <c r="CI47" s="620"/>
      <c r="CJ47" s="620"/>
      <c r="CK47" s="620"/>
      <c r="CL47" s="620"/>
      <c r="CM47" s="620"/>
      <c r="CN47" s="620"/>
      <c r="CO47" s="620"/>
      <c r="CP47" s="620"/>
      <c r="CQ47" s="621"/>
      <c r="CR47" s="622">
        <v>538606</v>
      </c>
      <c r="CS47" s="635"/>
      <c r="CT47" s="635"/>
      <c r="CU47" s="635"/>
      <c r="CV47" s="635"/>
      <c r="CW47" s="635"/>
      <c r="CX47" s="635"/>
      <c r="CY47" s="636"/>
      <c r="CZ47" s="625">
        <v>4</v>
      </c>
      <c r="DA47" s="637"/>
      <c r="DB47" s="637"/>
      <c r="DC47" s="638"/>
      <c r="DD47" s="628">
        <v>89976</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x14ac:dyDescent="0.15">
      <c r="B48" s="224"/>
      <c r="CD48" s="645"/>
      <c r="CE48" s="646"/>
      <c r="CF48" s="619" t="s">
        <v>350</v>
      </c>
      <c r="CG48" s="620"/>
      <c r="CH48" s="620"/>
      <c r="CI48" s="620"/>
      <c r="CJ48" s="620"/>
      <c r="CK48" s="620"/>
      <c r="CL48" s="620"/>
      <c r="CM48" s="620"/>
      <c r="CN48" s="620"/>
      <c r="CO48" s="620"/>
      <c r="CP48" s="620"/>
      <c r="CQ48" s="621"/>
      <c r="CR48" s="622" t="s">
        <v>121</v>
      </c>
      <c r="CS48" s="623"/>
      <c r="CT48" s="623"/>
      <c r="CU48" s="623"/>
      <c r="CV48" s="623"/>
      <c r="CW48" s="623"/>
      <c r="CX48" s="623"/>
      <c r="CY48" s="624"/>
      <c r="CZ48" s="625" t="s">
        <v>121</v>
      </c>
      <c r="DA48" s="626"/>
      <c r="DB48" s="626"/>
      <c r="DC48" s="627"/>
      <c r="DD48" s="628" t="s">
        <v>121</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15">
      <c r="B49" s="224"/>
      <c r="CD49" s="603" t="s">
        <v>351</v>
      </c>
      <c r="CE49" s="604"/>
      <c r="CF49" s="604"/>
      <c r="CG49" s="604"/>
      <c r="CH49" s="604"/>
      <c r="CI49" s="604"/>
      <c r="CJ49" s="604"/>
      <c r="CK49" s="604"/>
      <c r="CL49" s="604"/>
      <c r="CM49" s="604"/>
      <c r="CN49" s="604"/>
      <c r="CO49" s="604"/>
      <c r="CP49" s="604"/>
      <c r="CQ49" s="605"/>
      <c r="CR49" s="606">
        <v>13428564</v>
      </c>
      <c r="CS49" s="607"/>
      <c r="CT49" s="607"/>
      <c r="CU49" s="607"/>
      <c r="CV49" s="607"/>
      <c r="CW49" s="607"/>
      <c r="CX49" s="607"/>
      <c r="CY49" s="608"/>
      <c r="CZ49" s="609">
        <v>100</v>
      </c>
      <c r="DA49" s="610"/>
      <c r="DB49" s="610"/>
      <c r="DC49" s="611"/>
      <c r="DD49" s="612">
        <v>5628597</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0rSmaLq20CET9QzyHPBSFy6YtW86dp/1TtrwizPbxhNAaZ7o9dpKJrLrLs1MxYBOfseYeWYS/2/rnJnRONnXig==" saltValue="BgS8WLy/GWyeCUVSmB7wy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0" customWidth="1"/>
    <col min="131" max="131" width="1.625" style="230" customWidth="1"/>
    <col min="132" max="16384" width="9" style="230" hidden="1"/>
  </cols>
  <sheetData>
    <row r="1" spans="1:131" ht="11.25" customHeight="1" thickBot="1" x14ac:dyDescent="0.2">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x14ac:dyDescent="0.2">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1092" t="s">
        <v>353</v>
      </c>
      <c r="DK2" s="1093"/>
      <c r="DL2" s="1093"/>
      <c r="DM2" s="1093"/>
      <c r="DN2" s="1093"/>
      <c r="DO2" s="1094"/>
      <c r="DP2" s="227"/>
      <c r="DQ2" s="1092" t="s">
        <v>354</v>
      </c>
      <c r="DR2" s="1093"/>
      <c r="DS2" s="1093"/>
      <c r="DT2" s="1093"/>
      <c r="DU2" s="1093"/>
      <c r="DV2" s="1093"/>
      <c r="DW2" s="1093"/>
      <c r="DX2" s="1093"/>
      <c r="DY2" s="1093"/>
      <c r="DZ2" s="1094"/>
      <c r="EA2" s="229"/>
    </row>
    <row r="3" spans="1:131" ht="11.25" customHeight="1" x14ac:dyDescent="0.15">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x14ac:dyDescent="0.2">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31"/>
      <c r="BA4" s="231"/>
      <c r="BB4" s="231"/>
      <c r="BC4" s="231"/>
      <c r="BD4" s="231"/>
      <c r="BE4" s="232"/>
      <c r="BF4" s="232"/>
      <c r="BG4" s="232"/>
      <c r="BH4" s="232"/>
      <c r="BI4" s="232"/>
      <c r="BJ4" s="232"/>
      <c r="BK4" s="232"/>
      <c r="BL4" s="232"/>
      <c r="BM4" s="232"/>
      <c r="BN4" s="232"/>
      <c r="BO4" s="232"/>
      <c r="BP4" s="232"/>
      <c r="BQ4" s="731" t="s">
        <v>356</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33"/>
    </row>
    <row r="5" spans="1:131" s="234" customFormat="1" ht="26.25" customHeight="1" x14ac:dyDescent="0.15">
      <c r="A5" s="996" t="s">
        <v>357</v>
      </c>
      <c r="B5" s="997"/>
      <c r="C5" s="997"/>
      <c r="D5" s="997"/>
      <c r="E5" s="997"/>
      <c r="F5" s="997"/>
      <c r="G5" s="997"/>
      <c r="H5" s="997"/>
      <c r="I5" s="997"/>
      <c r="J5" s="997"/>
      <c r="K5" s="997"/>
      <c r="L5" s="997"/>
      <c r="M5" s="997"/>
      <c r="N5" s="997"/>
      <c r="O5" s="997"/>
      <c r="P5" s="998"/>
      <c r="Q5" s="1002" t="s">
        <v>358</v>
      </c>
      <c r="R5" s="1003"/>
      <c r="S5" s="1003"/>
      <c r="T5" s="1003"/>
      <c r="U5" s="1004"/>
      <c r="V5" s="1002" t="s">
        <v>359</v>
      </c>
      <c r="W5" s="1003"/>
      <c r="X5" s="1003"/>
      <c r="Y5" s="1003"/>
      <c r="Z5" s="1004"/>
      <c r="AA5" s="1002" t="s">
        <v>360</v>
      </c>
      <c r="AB5" s="1003"/>
      <c r="AC5" s="1003"/>
      <c r="AD5" s="1003"/>
      <c r="AE5" s="1003"/>
      <c r="AF5" s="1095" t="s">
        <v>361</v>
      </c>
      <c r="AG5" s="1003"/>
      <c r="AH5" s="1003"/>
      <c r="AI5" s="1003"/>
      <c r="AJ5" s="1016"/>
      <c r="AK5" s="1003" t="s">
        <v>362</v>
      </c>
      <c r="AL5" s="1003"/>
      <c r="AM5" s="1003"/>
      <c r="AN5" s="1003"/>
      <c r="AO5" s="1004"/>
      <c r="AP5" s="1002" t="s">
        <v>363</v>
      </c>
      <c r="AQ5" s="1003"/>
      <c r="AR5" s="1003"/>
      <c r="AS5" s="1003"/>
      <c r="AT5" s="1004"/>
      <c r="AU5" s="1002" t="s">
        <v>364</v>
      </c>
      <c r="AV5" s="1003"/>
      <c r="AW5" s="1003"/>
      <c r="AX5" s="1003"/>
      <c r="AY5" s="1016"/>
      <c r="AZ5" s="231"/>
      <c r="BA5" s="231"/>
      <c r="BB5" s="231"/>
      <c r="BC5" s="231"/>
      <c r="BD5" s="231"/>
      <c r="BE5" s="232"/>
      <c r="BF5" s="232"/>
      <c r="BG5" s="232"/>
      <c r="BH5" s="232"/>
      <c r="BI5" s="232"/>
      <c r="BJ5" s="232"/>
      <c r="BK5" s="232"/>
      <c r="BL5" s="232"/>
      <c r="BM5" s="232"/>
      <c r="BN5" s="232"/>
      <c r="BO5" s="232"/>
      <c r="BP5" s="232"/>
      <c r="BQ5" s="996" t="s">
        <v>365</v>
      </c>
      <c r="BR5" s="997"/>
      <c r="BS5" s="997"/>
      <c r="BT5" s="997"/>
      <c r="BU5" s="997"/>
      <c r="BV5" s="997"/>
      <c r="BW5" s="997"/>
      <c r="BX5" s="997"/>
      <c r="BY5" s="997"/>
      <c r="BZ5" s="997"/>
      <c r="CA5" s="997"/>
      <c r="CB5" s="997"/>
      <c r="CC5" s="997"/>
      <c r="CD5" s="997"/>
      <c r="CE5" s="997"/>
      <c r="CF5" s="997"/>
      <c r="CG5" s="998"/>
      <c r="CH5" s="1002" t="s">
        <v>366</v>
      </c>
      <c r="CI5" s="1003"/>
      <c r="CJ5" s="1003"/>
      <c r="CK5" s="1003"/>
      <c r="CL5" s="1004"/>
      <c r="CM5" s="1002" t="s">
        <v>367</v>
      </c>
      <c r="CN5" s="1003"/>
      <c r="CO5" s="1003"/>
      <c r="CP5" s="1003"/>
      <c r="CQ5" s="1004"/>
      <c r="CR5" s="1002" t="s">
        <v>368</v>
      </c>
      <c r="CS5" s="1003"/>
      <c r="CT5" s="1003"/>
      <c r="CU5" s="1003"/>
      <c r="CV5" s="1004"/>
      <c r="CW5" s="1002" t="s">
        <v>369</v>
      </c>
      <c r="CX5" s="1003"/>
      <c r="CY5" s="1003"/>
      <c r="CZ5" s="1003"/>
      <c r="DA5" s="1004"/>
      <c r="DB5" s="1002" t="s">
        <v>370</v>
      </c>
      <c r="DC5" s="1003"/>
      <c r="DD5" s="1003"/>
      <c r="DE5" s="1003"/>
      <c r="DF5" s="1004"/>
      <c r="DG5" s="1085" t="s">
        <v>371</v>
      </c>
      <c r="DH5" s="1086"/>
      <c r="DI5" s="1086"/>
      <c r="DJ5" s="1086"/>
      <c r="DK5" s="1087"/>
      <c r="DL5" s="1085" t="s">
        <v>372</v>
      </c>
      <c r="DM5" s="1086"/>
      <c r="DN5" s="1086"/>
      <c r="DO5" s="1086"/>
      <c r="DP5" s="1087"/>
      <c r="DQ5" s="1002" t="s">
        <v>373</v>
      </c>
      <c r="DR5" s="1003"/>
      <c r="DS5" s="1003"/>
      <c r="DT5" s="1003"/>
      <c r="DU5" s="1004"/>
      <c r="DV5" s="1002" t="s">
        <v>364</v>
      </c>
      <c r="DW5" s="1003"/>
      <c r="DX5" s="1003"/>
      <c r="DY5" s="1003"/>
      <c r="DZ5" s="1016"/>
      <c r="EA5" s="233"/>
    </row>
    <row r="6" spans="1:131" s="234"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31"/>
      <c r="BA6" s="231"/>
      <c r="BB6" s="231"/>
      <c r="BC6" s="231"/>
      <c r="BD6" s="231"/>
      <c r="BE6" s="232"/>
      <c r="BF6" s="232"/>
      <c r="BG6" s="232"/>
      <c r="BH6" s="232"/>
      <c r="BI6" s="232"/>
      <c r="BJ6" s="232"/>
      <c r="BK6" s="232"/>
      <c r="BL6" s="232"/>
      <c r="BM6" s="232"/>
      <c r="BN6" s="232"/>
      <c r="BO6" s="232"/>
      <c r="BP6" s="232"/>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33"/>
    </row>
    <row r="7" spans="1:131" s="234" customFormat="1" ht="26.25" customHeight="1" thickTop="1" x14ac:dyDescent="0.15">
      <c r="A7" s="235">
        <v>1</v>
      </c>
      <c r="B7" s="1048" t="s">
        <v>374</v>
      </c>
      <c r="C7" s="1049"/>
      <c r="D7" s="1049"/>
      <c r="E7" s="1049"/>
      <c r="F7" s="1049"/>
      <c r="G7" s="1049"/>
      <c r="H7" s="1049"/>
      <c r="I7" s="1049"/>
      <c r="J7" s="1049"/>
      <c r="K7" s="1049"/>
      <c r="L7" s="1049"/>
      <c r="M7" s="1049"/>
      <c r="N7" s="1049"/>
      <c r="O7" s="1049"/>
      <c r="P7" s="1050"/>
      <c r="Q7" s="1103">
        <v>14521</v>
      </c>
      <c r="R7" s="1104"/>
      <c r="S7" s="1104"/>
      <c r="T7" s="1104"/>
      <c r="U7" s="1104"/>
      <c r="V7" s="1104">
        <v>13429</v>
      </c>
      <c r="W7" s="1104"/>
      <c r="X7" s="1104"/>
      <c r="Y7" s="1104"/>
      <c r="Z7" s="1104"/>
      <c r="AA7" s="1104">
        <v>1092</v>
      </c>
      <c r="AB7" s="1104"/>
      <c r="AC7" s="1104"/>
      <c r="AD7" s="1104"/>
      <c r="AE7" s="1105"/>
      <c r="AF7" s="1106">
        <v>136</v>
      </c>
      <c r="AG7" s="1107"/>
      <c r="AH7" s="1107"/>
      <c r="AI7" s="1107"/>
      <c r="AJ7" s="1108"/>
      <c r="AK7" s="1109">
        <v>1261</v>
      </c>
      <c r="AL7" s="1110"/>
      <c r="AM7" s="1110"/>
      <c r="AN7" s="1110"/>
      <c r="AO7" s="1110"/>
      <c r="AP7" s="1110">
        <v>8257</v>
      </c>
      <c r="AQ7" s="1110"/>
      <c r="AR7" s="1110"/>
      <c r="AS7" s="1110"/>
      <c r="AT7" s="1110"/>
      <c r="AU7" s="1111"/>
      <c r="AV7" s="1111"/>
      <c r="AW7" s="1111"/>
      <c r="AX7" s="1111"/>
      <c r="AY7" s="1112"/>
      <c r="AZ7" s="231"/>
      <c r="BA7" s="231"/>
      <c r="BB7" s="231"/>
      <c r="BC7" s="231"/>
      <c r="BD7" s="231"/>
      <c r="BE7" s="232"/>
      <c r="BF7" s="232"/>
      <c r="BG7" s="232"/>
      <c r="BH7" s="232"/>
      <c r="BI7" s="232"/>
      <c r="BJ7" s="232"/>
      <c r="BK7" s="232"/>
      <c r="BL7" s="232"/>
      <c r="BM7" s="232"/>
      <c r="BN7" s="232"/>
      <c r="BO7" s="232"/>
      <c r="BP7" s="232"/>
      <c r="BQ7" s="235">
        <v>1</v>
      </c>
      <c r="BR7" s="236"/>
      <c r="BS7" s="1100" t="s">
        <v>556</v>
      </c>
      <c r="BT7" s="1101"/>
      <c r="BU7" s="1101"/>
      <c r="BV7" s="1101"/>
      <c r="BW7" s="1101"/>
      <c r="BX7" s="1101"/>
      <c r="BY7" s="1101"/>
      <c r="BZ7" s="1101"/>
      <c r="CA7" s="1101"/>
      <c r="CB7" s="1101"/>
      <c r="CC7" s="1101"/>
      <c r="CD7" s="1101"/>
      <c r="CE7" s="1101"/>
      <c r="CF7" s="1101"/>
      <c r="CG7" s="1113"/>
      <c r="CH7" s="1097">
        <v>-10</v>
      </c>
      <c r="CI7" s="1098"/>
      <c r="CJ7" s="1098"/>
      <c r="CK7" s="1098"/>
      <c r="CL7" s="1099"/>
      <c r="CM7" s="1097">
        <v>-80</v>
      </c>
      <c r="CN7" s="1098"/>
      <c r="CO7" s="1098"/>
      <c r="CP7" s="1098"/>
      <c r="CQ7" s="1099"/>
      <c r="CR7" s="1097">
        <v>17</v>
      </c>
      <c r="CS7" s="1098"/>
      <c r="CT7" s="1098"/>
      <c r="CU7" s="1098"/>
      <c r="CV7" s="1099"/>
      <c r="CW7" s="1097">
        <v>51</v>
      </c>
      <c r="CX7" s="1098"/>
      <c r="CY7" s="1098"/>
      <c r="CZ7" s="1098"/>
      <c r="DA7" s="1099"/>
      <c r="DB7" s="1097">
        <v>49</v>
      </c>
      <c r="DC7" s="1098"/>
      <c r="DD7" s="1098"/>
      <c r="DE7" s="1098"/>
      <c r="DF7" s="1099"/>
      <c r="DG7" s="1097" t="s">
        <v>550</v>
      </c>
      <c r="DH7" s="1098"/>
      <c r="DI7" s="1098"/>
      <c r="DJ7" s="1098"/>
      <c r="DK7" s="1099"/>
      <c r="DL7" s="1097" t="s">
        <v>550</v>
      </c>
      <c r="DM7" s="1098"/>
      <c r="DN7" s="1098"/>
      <c r="DO7" s="1098"/>
      <c r="DP7" s="1099"/>
      <c r="DQ7" s="1097" t="s">
        <v>550</v>
      </c>
      <c r="DR7" s="1098"/>
      <c r="DS7" s="1098"/>
      <c r="DT7" s="1098"/>
      <c r="DU7" s="1099"/>
      <c r="DV7" s="1100"/>
      <c r="DW7" s="1101"/>
      <c r="DX7" s="1101"/>
      <c r="DY7" s="1101"/>
      <c r="DZ7" s="1102"/>
      <c r="EA7" s="233"/>
    </row>
    <row r="8" spans="1:131" s="234" customFormat="1" ht="26.25" customHeight="1" x14ac:dyDescent="0.15">
      <c r="A8" s="237">
        <v>2</v>
      </c>
      <c r="B8" s="1031"/>
      <c r="C8" s="1032"/>
      <c r="D8" s="1032"/>
      <c r="E8" s="1032"/>
      <c r="F8" s="1032"/>
      <c r="G8" s="1032"/>
      <c r="H8" s="1032"/>
      <c r="I8" s="1032"/>
      <c r="J8" s="1032"/>
      <c r="K8" s="1032"/>
      <c r="L8" s="1032"/>
      <c r="M8" s="1032"/>
      <c r="N8" s="1032"/>
      <c r="O8" s="1032"/>
      <c r="P8" s="1033"/>
      <c r="Q8" s="1039"/>
      <c r="R8" s="1040"/>
      <c r="S8" s="1040"/>
      <c r="T8" s="1040"/>
      <c r="U8" s="1040"/>
      <c r="V8" s="1040"/>
      <c r="W8" s="1040"/>
      <c r="X8" s="1040"/>
      <c r="Y8" s="1040"/>
      <c r="Z8" s="1040"/>
      <c r="AA8" s="1040"/>
      <c r="AB8" s="1040"/>
      <c r="AC8" s="1040"/>
      <c r="AD8" s="1040"/>
      <c r="AE8" s="1041"/>
      <c r="AF8" s="1036"/>
      <c r="AG8" s="1037"/>
      <c r="AH8" s="1037"/>
      <c r="AI8" s="1037"/>
      <c r="AJ8" s="1038"/>
      <c r="AK8" s="1081"/>
      <c r="AL8" s="1082"/>
      <c r="AM8" s="1082"/>
      <c r="AN8" s="1082"/>
      <c r="AO8" s="1082"/>
      <c r="AP8" s="1082"/>
      <c r="AQ8" s="1082"/>
      <c r="AR8" s="1082"/>
      <c r="AS8" s="1082"/>
      <c r="AT8" s="1082"/>
      <c r="AU8" s="1083"/>
      <c r="AV8" s="1083"/>
      <c r="AW8" s="1083"/>
      <c r="AX8" s="1083"/>
      <c r="AY8" s="1084"/>
      <c r="AZ8" s="231"/>
      <c r="BA8" s="231"/>
      <c r="BB8" s="231"/>
      <c r="BC8" s="231"/>
      <c r="BD8" s="231"/>
      <c r="BE8" s="232"/>
      <c r="BF8" s="232"/>
      <c r="BG8" s="232"/>
      <c r="BH8" s="232"/>
      <c r="BI8" s="232"/>
      <c r="BJ8" s="232"/>
      <c r="BK8" s="232"/>
      <c r="BL8" s="232"/>
      <c r="BM8" s="232"/>
      <c r="BN8" s="232"/>
      <c r="BO8" s="232"/>
      <c r="BP8" s="232"/>
      <c r="BQ8" s="237">
        <v>2</v>
      </c>
      <c r="BR8" s="238"/>
      <c r="BS8" s="993" t="s">
        <v>557</v>
      </c>
      <c r="BT8" s="994"/>
      <c r="BU8" s="994"/>
      <c r="BV8" s="994"/>
      <c r="BW8" s="994"/>
      <c r="BX8" s="994"/>
      <c r="BY8" s="994"/>
      <c r="BZ8" s="994"/>
      <c r="CA8" s="994"/>
      <c r="CB8" s="994"/>
      <c r="CC8" s="994"/>
      <c r="CD8" s="994"/>
      <c r="CE8" s="994"/>
      <c r="CF8" s="994"/>
      <c r="CG8" s="1015"/>
      <c r="CH8" s="990">
        <v>-4</v>
      </c>
      <c r="CI8" s="991"/>
      <c r="CJ8" s="991"/>
      <c r="CK8" s="991"/>
      <c r="CL8" s="992"/>
      <c r="CM8" s="990">
        <v>-159</v>
      </c>
      <c r="CN8" s="991"/>
      <c r="CO8" s="991"/>
      <c r="CP8" s="991"/>
      <c r="CQ8" s="992"/>
      <c r="CR8" s="990">
        <v>10</v>
      </c>
      <c r="CS8" s="991"/>
      <c r="CT8" s="991"/>
      <c r="CU8" s="991"/>
      <c r="CV8" s="992"/>
      <c r="CW8" s="990" t="s">
        <v>550</v>
      </c>
      <c r="CX8" s="991"/>
      <c r="CY8" s="991"/>
      <c r="CZ8" s="991"/>
      <c r="DA8" s="992"/>
      <c r="DB8" s="990" t="s">
        <v>550</v>
      </c>
      <c r="DC8" s="991"/>
      <c r="DD8" s="991"/>
      <c r="DE8" s="991"/>
      <c r="DF8" s="992"/>
      <c r="DG8" s="990" t="s">
        <v>550</v>
      </c>
      <c r="DH8" s="991"/>
      <c r="DI8" s="991"/>
      <c r="DJ8" s="991"/>
      <c r="DK8" s="992"/>
      <c r="DL8" s="990" t="s">
        <v>550</v>
      </c>
      <c r="DM8" s="991"/>
      <c r="DN8" s="991"/>
      <c r="DO8" s="991"/>
      <c r="DP8" s="992"/>
      <c r="DQ8" s="990" t="s">
        <v>550</v>
      </c>
      <c r="DR8" s="991"/>
      <c r="DS8" s="991"/>
      <c r="DT8" s="991"/>
      <c r="DU8" s="992"/>
      <c r="DV8" s="993"/>
      <c r="DW8" s="994"/>
      <c r="DX8" s="994"/>
      <c r="DY8" s="994"/>
      <c r="DZ8" s="995"/>
      <c r="EA8" s="233"/>
    </row>
    <row r="9" spans="1:131" s="234" customFormat="1" ht="26.25" customHeight="1" x14ac:dyDescent="0.15">
      <c r="A9" s="237">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31"/>
      <c r="BA9" s="231"/>
      <c r="BB9" s="231"/>
      <c r="BC9" s="231"/>
      <c r="BD9" s="231"/>
      <c r="BE9" s="232"/>
      <c r="BF9" s="232"/>
      <c r="BG9" s="232"/>
      <c r="BH9" s="232"/>
      <c r="BI9" s="232"/>
      <c r="BJ9" s="232"/>
      <c r="BK9" s="232"/>
      <c r="BL9" s="232"/>
      <c r="BM9" s="232"/>
      <c r="BN9" s="232"/>
      <c r="BO9" s="232"/>
      <c r="BP9" s="232"/>
      <c r="BQ9" s="237">
        <v>3</v>
      </c>
      <c r="BR9" s="238"/>
      <c r="BS9" s="993" t="s">
        <v>558</v>
      </c>
      <c r="BT9" s="994"/>
      <c r="BU9" s="994"/>
      <c r="BV9" s="994"/>
      <c r="BW9" s="994"/>
      <c r="BX9" s="994"/>
      <c r="BY9" s="994"/>
      <c r="BZ9" s="994"/>
      <c r="CA9" s="994"/>
      <c r="CB9" s="994"/>
      <c r="CC9" s="994"/>
      <c r="CD9" s="994"/>
      <c r="CE9" s="994"/>
      <c r="CF9" s="994"/>
      <c r="CG9" s="1015"/>
      <c r="CH9" s="990">
        <v>12</v>
      </c>
      <c r="CI9" s="991"/>
      <c r="CJ9" s="991"/>
      <c r="CK9" s="991"/>
      <c r="CL9" s="992"/>
      <c r="CM9" s="990">
        <v>84</v>
      </c>
      <c r="CN9" s="991"/>
      <c r="CO9" s="991"/>
      <c r="CP9" s="991"/>
      <c r="CQ9" s="992"/>
      <c r="CR9" s="990">
        <v>18</v>
      </c>
      <c r="CS9" s="991"/>
      <c r="CT9" s="991"/>
      <c r="CU9" s="991"/>
      <c r="CV9" s="992"/>
      <c r="CW9" s="990" t="s">
        <v>550</v>
      </c>
      <c r="CX9" s="991"/>
      <c r="CY9" s="991"/>
      <c r="CZ9" s="991"/>
      <c r="DA9" s="992"/>
      <c r="DB9" s="990" t="s">
        <v>550</v>
      </c>
      <c r="DC9" s="991"/>
      <c r="DD9" s="991"/>
      <c r="DE9" s="991"/>
      <c r="DF9" s="992"/>
      <c r="DG9" s="990" t="s">
        <v>550</v>
      </c>
      <c r="DH9" s="991"/>
      <c r="DI9" s="991"/>
      <c r="DJ9" s="991"/>
      <c r="DK9" s="992"/>
      <c r="DL9" s="990" t="s">
        <v>550</v>
      </c>
      <c r="DM9" s="991"/>
      <c r="DN9" s="991"/>
      <c r="DO9" s="991"/>
      <c r="DP9" s="992"/>
      <c r="DQ9" s="990" t="s">
        <v>550</v>
      </c>
      <c r="DR9" s="991"/>
      <c r="DS9" s="991"/>
      <c r="DT9" s="991"/>
      <c r="DU9" s="992"/>
      <c r="DV9" s="993"/>
      <c r="DW9" s="994"/>
      <c r="DX9" s="994"/>
      <c r="DY9" s="994"/>
      <c r="DZ9" s="995"/>
      <c r="EA9" s="233"/>
    </row>
    <row r="10" spans="1:131" s="234" customFormat="1" ht="26.25" customHeight="1" x14ac:dyDescent="0.15">
      <c r="A10" s="237">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31"/>
      <c r="BA10" s="231"/>
      <c r="BB10" s="231"/>
      <c r="BC10" s="231"/>
      <c r="BD10" s="231"/>
      <c r="BE10" s="232"/>
      <c r="BF10" s="232"/>
      <c r="BG10" s="232"/>
      <c r="BH10" s="232"/>
      <c r="BI10" s="232"/>
      <c r="BJ10" s="232"/>
      <c r="BK10" s="232"/>
      <c r="BL10" s="232"/>
      <c r="BM10" s="232"/>
      <c r="BN10" s="232"/>
      <c r="BO10" s="232"/>
      <c r="BP10" s="232"/>
      <c r="BQ10" s="237">
        <v>4</v>
      </c>
      <c r="BR10" s="238"/>
      <c r="BS10" s="993" t="s">
        <v>559</v>
      </c>
      <c r="BT10" s="994"/>
      <c r="BU10" s="994"/>
      <c r="BV10" s="994"/>
      <c r="BW10" s="994"/>
      <c r="BX10" s="994"/>
      <c r="BY10" s="994"/>
      <c r="BZ10" s="994"/>
      <c r="CA10" s="994"/>
      <c r="CB10" s="994"/>
      <c r="CC10" s="994"/>
      <c r="CD10" s="994"/>
      <c r="CE10" s="994"/>
      <c r="CF10" s="994"/>
      <c r="CG10" s="1015"/>
      <c r="CH10" s="990">
        <v>10</v>
      </c>
      <c r="CI10" s="991"/>
      <c r="CJ10" s="991"/>
      <c r="CK10" s="991"/>
      <c r="CL10" s="992"/>
      <c r="CM10" s="990">
        <v>60</v>
      </c>
      <c r="CN10" s="991"/>
      <c r="CO10" s="991"/>
      <c r="CP10" s="991"/>
      <c r="CQ10" s="992"/>
      <c r="CR10" s="990">
        <v>2</v>
      </c>
      <c r="CS10" s="991"/>
      <c r="CT10" s="991"/>
      <c r="CU10" s="991"/>
      <c r="CV10" s="992"/>
      <c r="CW10" s="990">
        <v>1</v>
      </c>
      <c r="CX10" s="991"/>
      <c r="CY10" s="991"/>
      <c r="CZ10" s="991"/>
      <c r="DA10" s="992"/>
      <c r="DB10" s="990" t="s">
        <v>550</v>
      </c>
      <c r="DC10" s="991"/>
      <c r="DD10" s="991"/>
      <c r="DE10" s="991"/>
      <c r="DF10" s="992"/>
      <c r="DG10" s="990" t="s">
        <v>550</v>
      </c>
      <c r="DH10" s="991"/>
      <c r="DI10" s="991"/>
      <c r="DJ10" s="991"/>
      <c r="DK10" s="992"/>
      <c r="DL10" s="990" t="s">
        <v>550</v>
      </c>
      <c r="DM10" s="991"/>
      <c r="DN10" s="991"/>
      <c r="DO10" s="991"/>
      <c r="DP10" s="992"/>
      <c r="DQ10" s="990" t="s">
        <v>550</v>
      </c>
      <c r="DR10" s="991"/>
      <c r="DS10" s="991"/>
      <c r="DT10" s="991"/>
      <c r="DU10" s="992"/>
      <c r="DV10" s="993"/>
      <c r="DW10" s="994"/>
      <c r="DX10" s="994"/>
      <c r="DY10" s="994"/>
      <c r="DZ10" s="995"/>
      <c r="EA10" s="233"/>
    </row>
    <row r="11" spans="1:131" s="234" customFormat="1" ht="26.25" customHeight="1" x14ac:dyDescent="0.15">
      <c r="A11" s="237">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31"/>
      <c r="BA11" s="231"/>
      <c r="BB11" s="231"/>
      <c r="BC11" s="231"/>
      <c r="BD11" s="231"/>
      <c r="BE11" s="232"/>
      <c r="BF11" s="232"/>
      <c r="BG11" s="232"/>
      <c r="BH11" s="232"/>
      <c r="BI11" s="232"/>
      <c r="BJ11" s="232"/>
      <c r="BK11" s="232"/>
      <c r="BL11" s="232"/>
      <c r="BM11" s="232"/>
      <c r="BN11" s="232"/>
      <c r="BO11" s="232"/>
      <c r="BP11" s="232"/>
      <c r="BQ11" s="237">
        <v>5</v>
      </c>
      <c r="BR11" s="238"/>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33"/>
    </row>
    <row r="12" spans="1:131" s="234" customFormat="1" ht="26.25" customHeight="1" x14ac:dyDescent="0.15">
      <c r="A12" s="237">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31"/>
      <c r="BA12" s="231"/>
      <c r="BB12" s="231"/>
      <c r="BC12" s="231"/>
      <c r="BD12" s="231"/>
      <c r="BE12" s="232"/>
      <c r="BF12" s="232"/>
      <c r="BG12" s="232"/>
      <c r="BH12" s="232"/>
      <c r="BI12" s="232"/>
      <c r="BJ12" s="232"/>
      <c r="BK12" s="232"/>
      <c r="BL12" s="232"/>
      <c r="BM12" s="232"/>
      <c r="BN12" s="232"/>
      <c r="BO12" s="232"/>
      <c r="BP12" s="232"/>
      <c r="BQ12" s="237">
        <v>6</v>
      </c>
      <c r="BR12" s="238"/>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33"/>
    </row>
    <row r="13" spans="1:131" s="234" customFormat="1" ht="26.25" customHeight="1" x14ac:dyDescent="0.15">
      <c r="A13" s="237">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31"/>
      <c r="BA13" s="231"/>
      <c r="BB13" s="231"/>
      <c r="BC13" s="231"/>
      <c r="BD13" s="231"/>
      <c r="BE13" s="232"/>
      <c r="BF13" s="232"/>
      <c r="BG13" s="232"/>
      <c r="BH13" s="232"/>
      <c r="BI13" s="232"/>
      <c r="BJ13" s="232"/>
      <c r="BK13" s="232"/>
      <c r="BL13" s="232"/>
      <c r="BM13" s="232"/>
      <c r="BN13" s="232"/>
      <c r="BO13" s="232"/>
      <c r="BP13" s="232"/>
      <c r="BQ13" s="237">
        <v>7</v>
      </c>
      <c r="BR13" s="238"/>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33"/>
    </row>
    <row r="14" spans="1:131" s="234" customFormat="1" ht="26.25" customHeight="1" x14ac:dyDescent="0.15">
      <c r="A14" s="237">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31"/>
      <c r="BA14" s="231"/>
      <c r="BB14" s="231"/>
      <c r="BC14" s="231"/>
      <c r="BD14" s="231"/>
      <c r="BE14" s="232"/>
      <c r="BF14" s="232"/>
      <c r="BG14" s="232"/>
      <c r="BH14" s="232"/>
      <c r="BI14" s="232"/>
      <c r="BJ14" s="232"/>
      <c r="BK14" s="232"/>
      <c r="BL14" s="232"/>
      <c r="BM14" s="232"/>
      <c r="BN14" s="232"/>
      <c r="BO14" s="232"/>
      <c r="BP14" s="232"/>
      <c r="BQ14" s="237">
        <v>8</v>
      </c>
      <c r="BR14" s="238"/>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33"/>
    </row>
    <row r="15" spans="1:131" s="234" customFormat="1" ht="26.25" customHeight="1" x14ac:dyDescent="0.15">
      <c r="A15" s="237">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31"/>
      <c r="BA15" s="231"/>
      <c r="BB15" s="231"/>
      <c r="BC15" s="231"/>
      <c r="BD15" s="231"/>
      <c r="BE15" s="232"/>
      <c r="BF15" s="232"/>
      <c r="BG15" s="232"/>
      <c r="BH15" s="232"/>
      <c r="BI15" s="232"/>
      <c r="BJ15" s="232"/>
      <c r="BK15" s="232"/>
      <c r="BL15" s="232"/>
      <c r="BM15" s="232"/>
      <c r="BN15" s="232"/>
      <c r="BO15" s="232"/>
      <c r="BP15" s="232"/>
      <c r="BQ15" s="237">
        <v>9</v>
      </c>
      <c r="BR15" s="238"/>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33"/>
    </row>
    <row r="16" spans="1:131" s="234" customFormat="1" ht="26.25" customHeight="1" x14ac:dyDescent="0.15">
      <c r="A16" s="237">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31"/>
      <c r="BA16" s="231"/>
      <c r="BB16" s="231"/>
      <c r="BC16" s="231"/>
      <c r="BD16" s="231"/>
      <c r="BE16" s="232"/>
      <c r="BF16" s="232"/>
      <c r="BG16" s="232"/>
      <c r="BH16" s="232"/>
      <c r="BI16" s="232"/>
      <c r="BJ16" s="232"/>
      <c r="BK16" s="232"/>
      <c r="BL16" s="232"/>
      <c r="BM16" s="232"/>
      <c r="BN16" s="232"/>
      <c r="BO16" s="232"/>
      <c r="BP16" s="232"/>
      <c r="BQ16" s="237">
        <v>10</v>
      </c>
      <c r="BR16" s="238"/>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33"/>
    </row>
    <row r="17" spans="1:131" s="234" customFormat="1" ht="26.25" customHeight="1" x14ac:dyDescent="0.15">
      <c r="A17" s="237">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31"/>
      <c r="BA17" s="231"/>
      <c r="BB17" s="231"/>
      <c r="BC17" s="231"/>
      <c r="BD17" s="231"/>
      <c r="BE17" s="232"/>
      <c r="BF17" s="232"/>
      <c r="BG17" s="232"/>
      <c r="BH17" s="232"/>
      <c r="BI17" s="232"/>
      <c r="BJ17" s="232"/>
      <c r="BK17" s="232"/>
      <c r="BL17" s="232"/>
      <c r="BM17" s="232"/>
      <c r="BN17" s="232"/>
      <c r="BO17" s="232"/>
      <c r="BP17" s="232"/>
      <c r="BQ17" s="237">
        <v>11</v>
      </c>
      <c r="BR17" s="238"/>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33"/>
    </row>
    <row r="18" spans="1:131" s="234" customFormat="1" ht="26.25" customHeight="1" x14ac:dyDescent="0.15">
      <c r="A18" s="237">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31"/>
      <c r="BA18" s="231"/>
      <c r="BB18" s="231"/>
      <c r="BC18" s="231"/>
      <c r="BD18" s="231"/>
      <c r="BE18" s="232"/>
      <c r="BF18" s="232"/>
      <c r="BG18" s="232"/>
      <c r="BH18" s="232"/>
      <c r="BI18" s="232"/>
      <c r="BJ18" s="232"/>
      <c r="BK18" s="232"/>
      <c r="BL18" s="232"/>
      <c r="BM18" s="232"/>
      <c r="BN18" s="232"/>
      <c r="BO18" s="232"/>
      <c r="BP18" s="232"/>
      <c r="BQ18" s="237">
        <v>12</v>
      </c>
      <c r="BR18" s="238"/>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33"/>
    </row>
    <row r="19" spans="1:131" s="234" customFormat="1" ht="26.25" customHeight="1" x14ac:dyDescent="0.15">
      <c r="A19" s="237">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31"/>
      <c r="BA19" s="231"/>
      <c r="BB19" s="231"/>
      <c r="BC19" s="231"/>
      <c r="BD19" s="231"/>
      <c r="BE19" s="232"/>
      <c r="BF19" s="232"/>
      <c r="BG19" s="232"/>
      <c r="BH19" s="232"/>
      <c r="BI19" s="232"/>
      <c r="BJ19" s="232"/>
      <c r="BK19" s="232"/>
      <c r="BL19" s="232"/>
      <c r="BM19" s="232"/>
      <c r="BN19" s="232"/>
      <c r="BO19" s="232"/>
      <c r="BP19" s="232"/>
      <c r="BQ19" s="237">
        <v>13</v>
      </c>
      <c r="BR19" s="238"/>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33"/>
    </row>
    <row r="20" spans="1:131" s="234" customFormat="1" ht="26.25" customHeight="1" x14ac:dyDescent="0.15">
      <c r="A20" s="237">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31"/>
      <c r="BA20" s="231"/>
      <c r="BB20" s="231"/>
      <c r="BC20" s="231"/>
      <c r="BD20" s="231"/>
      <c r="BE20" s="232"/>
      <c r="BF20" s="232"/>
      <c r="BG20" s="232"/>
      <c r="BH20" s="232"/>
      <c r="BI20" s="232"/>
      <c r="BJ20" s="232"/>
      <c r="BK20" s="232"/>
      <c r="BL20" s="232"/>
      <c r="BM20" s="232"/>
      <c r="BN20" s="232"/>
      <c r="BO20" s="232"/>
      <c r="BP20" s="232"/>
      <c r="BQ20" s="237">
        <v>14</v>
      </c>
      <c r="BR20" s="238"/>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33"/>
    </row>
    <row r="21" spans="1:131" s="234" customFormat="1" ht="26.25" customHeight="1" thickBot="1" x14ac:dyDescent="0.2">
      <c r="A21" s="237">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31"/>
      <c r="BA21" s="231"/>
      <c r="BB21" s="231"/>
      <c r="BC21" s="231"/>
      <c r="BD21" s="231"/>
      <c r="BE21" s="232"/>
      <c r="BF21" s="232"/>
      <c r="BG21" s="232"/>
      <c r="BH21" s="232"/>
      <c r="BI21" s="232"/>
      <c r="BJ21" s="232"/>
      <c r="BK21" s="232"/>
      <c r="BL21" s="232"/>
      <c r="BM21" s="232"/>
      <c r="BN21" s="232"/>
      <c r="BO21" s="232"/>
      <c r="BP21" s="232"/>
      <c r="BQ21" s="237">
        <v>15</v>
      </c>
      <c r="BR21" s="238"/>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33"/>
    </row>
    <row r="22" spans="1:131" s="234" customFormat="1" ht="26.25" customHeight="1" x14ac:dyDescent="0.15">
      <c r="A22" s="237">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375</v>
      </c>
      <c r="BA22" s="1029"/>
      <c r="BB22" s="1029"/>
      <c r="BC22" s="1029"/>
      <c r="BD22" s="1030"/>
      <c r="BE22" s="232"/>
      <c r="BF22" s="232"/>
      <c r="BG22" s="232"/>
      <c r="BH22" s="232"/>
      <c r="BI22" s="232"/>
      <c r="BJ22" s="232"/>
      <c r="BK22" s="232"/>
      <c r="BL22" s="232"/>
      <c r="BM22" s="232"/>
      <c r="BN22" s="232"/>
      <c r="BO22" s="232"/>
      <c r="BP22" s="232"/>
      <c r="BQ22" s="237">
        <v>16</v>
      </c>
      <c r="BR22" s="238"/>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33"/>
    </row>
    <row r="23" spans="1:131" s="234" customFormat="1" ht="26.25" customHeight="1" thickBot="1" x14ac:dyDescent="0.2">
      <c r="A23" s="239" t="s">
        <v>376</v>
      </c>
      <c r="B23" s="938" t="s">
        <v>377</v>
      </c>
      <c r="C23" s="939"/>
      <c r="D23" s="939"/>
      <c r="E23" s="939"/>
      <c r="F23" s="939"/>
      <c r="G23" s="939"/>
      <c r="H23" s="939"/>
      <c r="I23" s="939"/>
      <c r="J23" s="939"/>
      <c r="K23" s="939"/>
      <c r="L23" s="939"/>
      <c r="M23" s="939"/>
      <c r="N23" s="939"/>
      <c r="O23" s="939"/>
      <c r="P23" s="949"/>
      <c r="Q23" s="1068">
        <v>14521</v>
      </c>
      <c r="R23" s="1062"/>
      <c r="S23" s="1062"/>
      <c r="T23" s="1062"/>
      <c r="U23" s="1062"/>
      <c r="V23" s="1062">
        <v>13429</v>
      </c>
      <c r="W23" s="1062"/>
      <c r="X23" s="1062"/>
      <c r="Y23" s="1062"/>
      <c r="Z23" s="1062"/>
      <c r="AA23" s="1062">
        <v>1092</v>
      </c>
      <c r="AB23" s="1062"/>
      <c r="AC23" s="1062"/>
      <c r="AD23" s="1062"/>
      <c r="AE23" s="1069"/>
      <c r="AF23" s="1070">
        <v>136</v>
      </c>
      <c r="AG23" s="1062"/>
      <c r="AH23" s="1062"/>
      <c r="AI23" s="1062"/>
      <c r="AJ23" s="1071"/>
      <c r="AK23" s="1072"/>
      <c r="AL23" s="1073"/>
      <c r="AM23" s="1073"/>
      <c r="AN23" s="1073"/>
      <c r="AO23" s="1073"/>
      <c r="AP23" s="1062">
        <v>8257</v>
      </c>
      <c r="AQ23" s="1062"/>
      <c r="AR23" s="1062"/>
      <c r="AS23" s="1062"/>
      <c r="AT23" s="1062"/>
      <c r="AU23" s="1063"/>
      <c r="AV23" s="1063"/>
      <c r="AW23" s="1063"/>
      <c r="AX23" s="1063"/>
      <c r="AY23" s="1064"/>
      <c r="AZ23" s="1065" t="s">
        <v>121</v>
      </c>
      <c r="BA23" s="1066"/>
      <c r="BB23" s="1066"/>
      <c r="BC23" s="1066"/>
      <c r="BD23" s="1067"/>
      <c r="BE23" s="232"/>
      <c r="BF23" s="232"/>
      <c r="BG23" s="232"/>
      <c r="BH23" s="232"/>
      <c r="BI23" s="232"/>
      <c r="BJ23" s="232"/>
      <c r="BK23" s="232"/>
      <c r="BL23" s="232"/>
      <c r="BM23" s="232"/>
      <c r="BN23" s="232"/>
      <c r="BO23" s="232"/>
      <c r="BP23" s="232"/>
      <c r="BQ23" s="237">
        <v>17</v>
      </c>
      <c r="BR23" s="238"/>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33"/>
    </row>
    <row r="24" spans="1:131" s="234" customFormat="1" ht="26.25" customHeight="1" x14ac:dyDescent="0.15">
      <c r="A24" s="1061" t="s">
        <v>378</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31"/>
      <c r="BA24" s="231"/>
      <c r="BB24" s="231"/>
      <c r="BC24" s="231"/>
      <c r="BD24" s="231"/>
      <c r="BE24" s="232"/>
      <c r="BF24" s="232"/>
      <c r="BG24" s="232"/>
      <c r="BH24" s="232"/>
      <c r="BI24" s="232"/>
      <c r="BJ24" s="232"/>
      <c r="BK24" s="232"/>
      <c r="BL24" s="232"/>
      <c r="BM24" s="232"/>
      <c r="BN24" s="232"/>
      <c r="BO24" s="232"/>
      <c r="BP24" s="232"/>
      <c r="BQ24" s="237">
        <v>18</v>
      </c>
      <c r="BR24" s="238"/>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33"/>
    </row>
    <row r="25" spans="1:131" ht="26.25" customHeight="1" thickBot="1" x14ac:dyDescent="0.2">
      <c r="A25" s="1060" t="s">
        <v>379</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31"/>
      <c r="BK25" s="231"/>
      <c r="BL25" s="231"/>
      <c r="BM25" s="231"/>
      <c r="BN25" s="231"/>
      <c r="BO25" s="240"/>
      <c r="BP25" s="240"/>
      <c r="BQ25" s="237">
        <v>19</v>
      </c>
      <c r="BR25" s="238"/>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29"/>
    </row>
    <row r="26" spans="1:131" ht="26.25" customHeight="1" x14ac:dyDescent="0.15">
      <c r="A26" s="996" t="s">
        <v>357</v>
      </c>
      <c r="B26" s="997"/>
      <c r="C26" s="997"/>
      <c r="D26" s="997"/>
      <c r="E26" s="997"/>
      <c r="F26" s="997"/>
      <c r="G26" s="997"/>
      <c r="H26" s="997"/>
      <c r="I26" s="997"/>
      <c r="J26" s="997"/>
      <c r="K26" s="997"/>
      <c r="L26" s="997"/>
      <c r="M26" s="997"/>
      <c r="N26" s="997"/>
      <c r="O26" s="997"/>
      <c r="P26" s="998"/>
      <c r="Q26" s="1002" t="s">
        <v>380</v>
      </c>
      <c r="R26" s="1003"/>
      <c r="S26" s="1003"/>
      <c r="T26" s="1003"/>
      <c r="U26" s="1004"/>
      <c r="V26" s="1002" t="s">
        <v>381</v>
      </c>
      <c r="W26" s="1003"/>
      <c r="X26" s="1003"/>
      <c r="Y26" s="1003"/>
      <c r="Z26" s="1004"/>
      <c r="AA26" s="1002" t="s">
        <v>382</v>
      </c>
      <c r="AB26" s="1003"/>
      <c r="AC26" s="1003"/>
      <c r="AD26" s="1003"/>
      <c r="AE26" s="1003"/>
      <c r="AF26" s="1056" t="s">
        <v>383</v>
      </c>
      <c r="AG26" s="1009"/>
      <c r="AH26" s="1009"/>
      <c r="AI26" s="1009"/>
      <c r="AJ26" s="1057"/>
      <c r="AK26" s="1003" t="s">
        <v>384</v>
      </c>
      <c r="AL26" s="1003"/>
      <c r="AM26" s="1003"/>
      <c r="AN26" s="1003"/>
      <c r="AO26" s="1004"/>
      <c r="AP26" s="1002" t="s">
        <v>385</v>
      </c>
      <c r="AQ26" s="1003"/>
      <c r="AR26" s="1003"/>
      <c r="AS26" s="1003"/>
      <c r="AT26" s="1004"/>
      <c r="AU26" s="1002" t="s">
        <v>386</v>
      </c>
      <c r="AV26" s="1003"/>
      <c r="AW26" s="1003"/>
      <c r="AX26" s="1003"/>
      <c r="AY26" s="1004"/>
      <c r="AZ26" s="1002" t="s">
        <v>387</v>
      </c>
      <c r="BA26" s="1003"/>
      <c r="BB26" s="1003"/>
      <c r="BC26" s="1003"/>
      <c r="BD26" s="1004"/>
      <c r="BE26" s="1002" t="s">
        <v>364</v>
      </c>
      <c r="BF26" s="1003"/>
      <c r="BG26" s="1003"/>
      <c r="BH26" s="1003"/>
      <c r="BI26" s="1016"/>
      <c r="BJ26" s="231"/>
      <c r="BK26" s="231"/>
      <c r="BL26" s="231"/>
      <c r="BM26" s="231"/>
      <c r="BN26" s="231"/>
      <c r="BO26" s="240"/>
      <c r="BP26" s="240"/>
      <c r="BQ26" s="237">
        <v>20</v>
      </c>
      <c r="BR26" s="238"/>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29"/>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31"/>
      <c r="BK27" s="231"/>
      <c r="BL27" s="231"/>
      <c r="BM27" s="231"/>
      <c r="BN27" s="231"/>
      <c r="BO27" s="240"/>
      <c r="BP27" s="240"/>
      <c r="BQ27" s="237">
        <v>21</v>
      </c>
      <c r="BR27" s="238"/>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29"/>
    </row>
    <row r="28" spans="1:131" ht="26.25" customHeight="1" thickTop="1" x14ac:dyDescent="0.15">
      <c r="A28" s="241">
        <v>1</v>
      </c>
      <c r="B28" s="1048" t="s">
        <v>388</v>
      </c>
      <c r="C28" s="1049"/>
      <c r="D28" s="1049"/>
      <c r="E28" s="1049"/>
      <c r="F28" s="1049"/>
      <c r="G28" s="1049"/>
      <c r="H28" s="1049"/>
      <c r="I28" s="1049"/>
      <c r="J28" s="1049"/>
      <c r="K28" s="1049"/>
      <c r="L28" s="1049"/>
      <c r="M28" s="1049"/>
      <c r="N28" s="1049"/>
      <c r="O28" s="1049"/>
      <c r="P28" s="1050"/>
      <c r="Q28" s="1051">
        <v>779</v>
      </c>
      <c r="R28" s="1052"/>
      <c r="S28" s="1052"/>
      <c r="T28" s="1052"/>
      <c r="U28" s="1052"/>
      <c r="V28" s="1052">
        <v>775</v>
      </c>
      <c r="W28" s="1052"/>
      <c r="X28" s="1052"/>
      <c r="Y28" s="1052"/>
      <c r="Z28" s="1052"/>
      <c r="AA28" s="1052">
        <v>4</v>
      </c>
      <c r="AB28" s="1052"/>
      <c r="AC28" s="1052"/>
      <c r="AD28" s="1052"/>
      <c r="AE28" s="1053"/>
      <c r="AF28" s="1054">
        <v>4</v>
      </c>
      <c r="AG28" s="1052"/>
      <c r="AH28" s="1052"/>
      <c r="AI28" s="1052"/>
      <c r="AJ28" s="1055"/>
      <c r="AK28" s="1043">
        <v>76</v>
      </c>
      <c r="AL28" s="1044"/>
      <c r="AM28" s="1044"/>
      <c r="AN28" s="1044"/>
      <c r="AO28" s="1044"/>
      <c r="AP28" s="1044" t="s">
        <v>550</v>
      </c>
      <c r="AQ28" s="1044"/>
      <c r="AR28" s="1044"/>
      <c r="AS28" s="1044"/>
      <c r="AT28" s="1044"/>
      <c r="AU28" s="1044" t="s">
        <v>550</v>
      </c>
      <c r="AV28" s="1044"/>
      <c r="AW28" s="1044"/>
      <c r="AX28" s="1044"/>
      <c r="AY28" s="1044"/>
      <c r="AZ28" s="1045" t="s">
        <v>550</v>
      </c>
      <c r="BA28" s="1045"/>
      <c r="BB28" s="1045"/>
      <c r="BC28" s="1045"/>
      <c r="BD28" s="1045"/>
      <c r="BE28" s="1046"/>
      <c r="BF28" s="1046"/>
      <c r="BG28" s="1046"/>
      <c r="BH28" s="1046"/>
      <c r="BI28" s="1047"/>
      <c r="BJ28" s="231"/>
      <c r="BK28" s="231"/>
      <c r="BL28" s="231"/>
      <c r="BM28" s="231"/>
      <c r="BN28" s="231"/>
      <c r="BO28" s="240"/>
      <c r="BP28" s="240"/>
      <c r="BQ28" s="237">
        <v>22</v>
      </c>
      <c r="BR28" s="238"/>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29"/>
    </row>
    <row r="29" spans="1:131" ht="26.25" customHeight="1" x14ac:dyDescent="0.15">
      <c r="A29" s="241">
        <v>2</v>
      </c>
      <c r="B29" s="1031" t="s">
        <v>389</v>
      </c>
      <c r="C29" s="1032"/>
      <c r="D29" s="1032"/>
      <c r="E29" s="1032"/>
      <c r="F29" s="1032"/>
      <c r="G29" s="1032"/>
      <c r="H29" s="1032"/>
      <c r="I29" s="1032"/>
      <c r="J29" s="1032"/>
      <c r="K29" s="1032"/>
      <c r="L29" s="1032"/>
      <c r="M29" s="1032"/>
      <c r="N29" s="1032"/>
      <c r="O29" s="1032"/>
      <c r="P29" s="1033"/>
      <c r="Q29" s="1039">
        <v>867</v>
      </c>
      <c r="R29" s="1040"/>
      <c r="S29" s="1040"/>
      <c r="T29" s="1040"/>
      <c r="U29" s="1040"/>
      <c r="V29" s="1040">
        <v>834</v>
      </c>
      <c r="W29" s="1040"/>
      <c r="X29" s="1040"/>
      <c r="Y29" s="1040"/>
      <c r="Z29" s="1040"/>
      <c r="AA29" s="1040">
        <v>33</v>
      </c>
      <c r="AB29" s="1040"/>
      <c r="AC29" s="1040"/>
      <c r="AD29" s="1040"/>
      <c r="AE29" s="1041"/>
      <c r="AF29" s="1036">
        <v>33</v>
      </c>
      <c r="AG29" s="1037"/>
      <c r="AH29" s="1037"/>
      <c r="AI29" s="1037"/>
      <c r="AJ29" s="1038"/>
      <c r="AK29" s="981">
        <v>30</v>
      </c>
      <c r="AL29" s="972"/>
      <c r="AM29" s="972"/>
      <c r="AN29" s="972"/>
      <c r="AO29" s="972"/>
      <c r="AP29" s="972" t="s">
        <v>550</v>
      </c>
      <c r="AQ29" s="972"/>
      <c r="AR29" s="972"/>
      <c r="AS29" s="972"/>
      <c r="AT29" s="972"/>
      <c r="AU29" s="972" t="s">
        <v>550</v>
      </c>
      <c r="AV29" s="972"/>
      <c r="AW29" s="972"/>
      <c r="AX29" s="972"/>
      <c r="AY29" s="972"/>
      <c r="AZ29" s="1042" t="s">
        <v>550</v>
      </c>
      <c r="BA29" s="1042"/>
      <c r="BB29" s="1042"/>
      <c r="BC29" s="1042"/>
      <c r="BD29" s="1042"/>
      <c r="BE29" s="973"/>
      <c r="BF29" s="973"/>
      <c r="BG29" s="973"/>
      <c r="BH29" s="973"/>
      <c r="BI29" s="974"/>
      <c r="BJ29" s="231"/>
      <c r="BK29" s="231"/>
      <c r="BL29" s="231"/>
      <c r="BM29" s="231"/>
      <c r="BN29" s="231"/>
      <c r="BO29" s="240"/>
      <c r="BP29" s="240"/>
      <c r="BQ29" s="237">
        <v>23</v>
      </c>
      <c r="BR29" s="238"/>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29"/>
    </row>
    <row r="30" spans="1:131" ht="26.25" customHeight="1" x14ac:dyDescent="0.15">
      <c r="A30" s="241">
        <v>3</v>
      </c>
      <c r="B30" s="1031" t="s">
        <v>390</v>
      </c>
      <c r="C30" s="1032"/>
      <c r="D30" s="1032"/>
      <c r="E30" s="1032"/>
      <c r="F30" s="1032"/>
      <c r="G30" s="1032"/>
      <c r="H30" s="1032"/>
      <c r="I30" s="1032"/>
      <c r="J30" s="1032"/>
      <c r="K30" s="1032"/>
      <c r="L30" s="1032"/>
      <c r="M30" s="1032"/>
      <c r="N30" s="1032"/>
      <c r="O30" s="1032"/>
      <c r="P30" s="1033"/>
      <c r="Q30" s="1039">
        <v>113</v>
      </c>
      <c r="R30" s="1040"/>
      <c r="S30" s="1040"/>
      <c r="T30" s="1040"/>
      <c r="U30" s="1040"/>
      <c r="V30" s="1040">
        <v>112</v>
      </c>
      <c r="W30" s="1040"/>
      <c r="X30" s="1040"/>
      <c r="Y30" s="1040"/>
      <c r="Z30" s="1040"/>
      <c r="AA30" s="1040">
        <v>1</v>
      </c>
      <c r="AB30" s="1040"/>
      <c r="AC30" s="1040"/>
      <c r="AD30" s="1040"/>
      <c r="AE30" s="1041"/>
      <c r="AF30" s="1036">
        <v>1</v>
      </c>
      <c r="AG30" s="1037"/>
      <c r="AH30" s="1037"/>
      <c r="AI30" s="1037"/>
      <c r="AJ30" s="1038"/>
      <c r="AK30" s="981">
        <v>168</v>
      </c>
      <c r="AL30" s="972"/>
      <c r="AM30" s="972"/>
      <c r="AN30" s="972"/>
      <c r="AO30" s="972"/>
      <c r="AP30" s="972" t="s">
        <v>550</v>
      </c>
      <c r="AQ30" s="972"/>
      <c r="AR30" s="972"/>
      <c r="AS30" s="972"/>
      <c r="AT30" s="972"/>
      <c r="AU30" s="972" t="s">
        <v>550</v>
      </c>
      <c r="AV30" s="972"/>
      <c r="AW30" s="972"/>
      <c r="AX30" s="972"/>
      <c r="AY30" s="972"/>
      <c r="AZ30" s="1042" t="s">
        <v>550</v>
      </c>
      <c r="BA30" s="1042"/>
      <c r="BB30" s="1042"/>
      <c r="BC30" s="1042"/>
      <c r="BD30" s="1042"/>
      <c r="BE30" s="973"/>
      <c r="BF30" s="973"/>
      <c r="BG30" s="973"/>
      <c r="BH30" s="973"/>
      <c r="BI30" s="974"/>
      <c r="BJ30" s="231"/>
      <c r="BK30" s="231"/>
      <c r="BL30" s="231"/>
      <c r="BM30" s="231"/>
      <c r="BN30" s="231"/>
      <c r="BO30" s="240"/>
      <c r="BP30" s="240"/>
      <c r="BQ30" s="237">
        <v>24</v>
      </c>
      <c r="BR30" s="238"/>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29"/>
    </row>
    <row r="31" spans="1:131" ht="26.25" customHeight="1" x14ac:dyDescent="0.15">
      <c r="A31" s="241">
        <v>4</v>
      </c>
      <c r="B31" s="1031" t="s">
        <v>391</v>
      </c>
      <c r="C31" s="1032"/>
      <c r="D31" s="1032"/>
      <c r="E31" s="1032"/>
      <c r="F31" s="1032"/>
      <c r="G31" s="1032"/>
      <c r="H31" s="1032"/>
      <c r="I31" s="1032"/>
      <c r="J31" s="1032"/>
      <c r="K31" s="1032"/>
      <c r="L31" s="1032"/>
      <c r="M31" s="1032"/>
      <c r="N31" s="1032"/>
      <c r="O31" s="1032"/>
      <c r="P31" s="1033"/>
      <c r="Q31" s="1039">
        <v>505</v>
      </c>
      <c r="R31" s="1040"/>
      <c r="S31" s="1040"/>
      <c r="T31" s="1040"/>
      <c r="U31" s="1040"/>
      <c r="V31" s="1040">
        <v>564</v>
      </c>
      <c r="W31" s="1040"/>
      <c r="X31" s="1040"/>
      <c r="Y31" s="1040"/>
      <c r="Z31" s="1040"/>
      <c r="AA31" s="1040">
        <v>-59</v>
      </c>
      <c r="AB31" s="1040"/>
      <c r="AC31" s="1040"/>
      <c r="AD31" s="1040"/>
      <c r="AE31" s="1041"/>
      <c r="AF31" s="1036">
        <v>223</v>
      </c>
      <c r="AG31" s="1037"/>
      <c r="AH31" s="1037"/>
      <c r="AI31" s="1037"/>
      <c r="AJ31" s="1038"/>
      <c r="AK31" s="981">
        <v>37</v>
      </c>
      <c r="AL31" s="972"/>
      <c r="AM31" s="972"/>
      <c r="AN31" s="972"/>
      <c r="AO31" s="972"/>
      <c r="AP31" s="972">
        <v>763</v>
      </c>
      <c r="AQ31" s="972"/>
      <c r="AR31" s="972"/>
      <c r="AS31" s="972"/>
      <c r="AT31" s="972"/>
      <c r="AU31" s="972">
        <v>300</v>
      </c>
      <c r="AV31" s="972"/>
      <c r="AW31" s="972"/>
      <c r="AX31" s="972"/>
      <c r="AY31" s="972"/>
      <c r="AZ31" s="1042" t="s">
        <v>550</v>
      </c>
      <c r="BA31" s="1042"/>
      <c r="BB31" s="1042"/>
      <c r="BC31" s="1042"/>
      <c r="BD31" s="1042"/>
      <c r="BE31" s="973" t="s">
        <v>392</v>
      </c>
      <c r="BF31" s="973"/>
      <c r="BG31" s="973"/>
      <c r="BH31" s="973"/>
      <c r="BI31" s="974"/>
      <c r="BJ31" s="231"/>
      <c r="BK31" s="231"/>
      <c r="BL31" s="231"/>
      <c r="BM31" s="231"/>
      <c r="BN31" s="231"/>
      <c r="BO31" s="240"/>
      <c r="BP31" s="240"/>
      <c r="BQ31" s="237">
        <v>25</v>
      </c>
      <c r="BR31" s="238"/>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29"/>
    </row>
    <row r="32" spans="1:131" ht="26.25" customHeight="1" x14ac:dyDescent="0.15">
      <c r="A32" s="241">
        <v>5</v>
      </c>
      <c r="B32" s="1031" t="s">
        <v>393</v>
      </c>
      <c r="C32" s="1032"/>
      <c r="D32" s="1032"/>
      <c r="E32" s="1032"/>
      <c r="F32" s="1032"/>
      <c r="G32" s="1032"/>
      <c r="H32" s="1032"/>
      <c r="I32" s="1032"/>
      <c r="J32" s="1032"/>
      <c r="K32" s="1032"/>
      <c r="L32" s="1032"/>
      <c r="M32" s="1032"/>
      <c r="N32" s="1032"/>
      <c r="O32" s="1032"/>
      <c r="P32" s="1033"/>
      <c r="Q32" s="1039">
        <v>333</v>
      </c>
      <c r="R32" s="1040"/>
      <c r="S32" s="1040"/>
      <c r="T32" s="1040"/>
      <c r="U32" s="1040"/>
      <c r="V32" s="1040">
        <v>417</v>
      </c>
      <c r="W32" s="1040"/>
      <c r="X32" s="1040"/>
      <c r="Y32" s="1040"/>
      <c r="Z32" s="1040"/>
      <c r="AA32" s="1040">
        <v>-84</v>
      </c>
      <c r="AB32" s="1040"/>
      <c r="AC32" s="1040"/>
      <c r="AD32" s="1040"/>
      <c r="AE32" s="1041"/>
      <c r="AF32" s="1036">
        <v>17</v>
      </c>
      <c r="AG32" s="1037"/>
      <c r="AH32" s="1037"/>
      <c r="AI32" s="1037"/>
      <c r="AJ32" s="1038"/>
      <c r="AK32" s="981">
        <v>245</v>
      </c>
      <c r="AL32" s="972"/>
      <c r="AM32" s="972"/>
      <c r="AN32" s="972"/>
      <c r="AO32" s="972"/>
      <c r="AP32" s="972">
        <v>2191</v>
      </c>
      <c r="AQ32" s="972"/>
      <c r="AR32" s="972"/>
      <c r="AS32" s="972"/>
      <c r="AT32" s="972"/>
      <c r="AU32" s="972">
        <v>2159</v>
      </c>
      <c r="AV32" s="972"/>
      <c r="AW32" s="972"/>
      <c r="AX32" s="972"/>
      <c r="AY32" s="972"/>
      <c r="AZ32" s="1042" t="s">
        <v>550</v>
      </c>
      <c r="BA32" s="1042"/>
      <c r="BB32" s="1042"/>
      <c r="BC32" s="1042"/>
      <c r="BD32" s="1042"/>
      <c r="BE32" s="973" t="s">
        <v>392</v>
      </c>
      <c r="BF32" s="973"/>
      <c r="BG32" s="973"/>
      <c r="BH32" s="973"/>
      <c r="BI32" s="974"/>
      <c r="BJ32" s="231"/>
      <c r="BK32" s="231"/>
      <c r="BL32" s="231"/>
      <c r="BM32" s="231"/>
      <c r="BN32" s="231"/>
      <c r="BO32" s="240"/>
      <c r="BP32" s="240"/>
      <c r="BQ32" s="237">
        <v>26</v>
      </c>
      <c r="BR32" s="238"/>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29"/>
    </row>
    <row r="33" spans="1:131" ht="26.25" customHeight="1" x14ac:dyDescent="0.15">
      <c r="A33" s="241">
        <v>6</v>
      </c>
      <c r="B33" s="1031" t="s">
        <v>394</v>
      </c>
      <c r="C33" s="1032"/>
      <c r="D33" s="1032"/>
      <c r="E33" s="1032"/>
      <c r="F33" s="1032"/>
      <c r="G33" s="1032"/>
      <c r="H33" s="1032"/>
      <c r="I33" s="1032"/>
      <c r="J33" s="1032"/>
      <c r="K33" s="1032"/>
      <c r="L33" s="1032"/>
      <c r="M33" s="1032"/>
      <c r="N33" s="1032"/>
      <c r="O33" s="1032"/>
      <c r="P33" s="1033"/>
      <c r="Q33" s="1039">
        <v>87</v>
      </c>
      <c r="R33" s="1040"/>
      <c r="S33" s="1040"/>
      <c r="T33" s="1040"/>
      <c r="U33" s="1040"/>
      <c r="V33" s="1040">
        <v>87</v>
      </c>
      <c r="W33" s="1040"/>
      <c r="X33" s="1040"/>
      <c r="Y33" s="1040"/>
      <c r="Z33" s="1040"/>
      <c r="AA33" s="1040" t="s">
        <v>550</v>
      </c>
      <c r="AB33" s="1040"/>
      <c r="AC33" s="1040"/>
      <c r="AD33" s="1040"/>
      <c r="AE33" s="1041"/>
      <c r="AF33" s="1036" t="s">
        <v>121</v>
      </c>
      <c r="AG33" s="1037"/>
      <c r="AH33" s="1037"/>
      <c r="AI33" s="1037"/>
      <c r="AJ33" s="1038"/>
      <c r="AK33" s="981">
        <v>47</v>
      </c>
      <c r="AL33" s="972"/>
      <c r="AM33" s="972"/>
      <c r="AN33" s="972"/>
      <c r="AO33" s="972"/>
      <c r="AP33" s="972" t="s">
        <v>550</v>
      </c>
      <c r="AQ33" s="972"/>
      <c r="AR33" s="972"/>
      <c r="AS33" s="972"/>
      <c r="AT33" s="972"/>
      <c r="AU33" s="972" t="s">
        <v>550</v>
      </c>
      <c r="AV33" s="972"/>
      <c r="AW33" s="972"/>
      <c r="AX33" s="972"/>
      <c r="AY33" s="972"/>
      <c r="AZ33" s="1042" t="s">
        <v>550</v>
      </c>
      <c r="BA33" s="1042"/>
      <c r="BB33" s="1042"/>
      <c r="BC33" s="1042"/>
      <c r="BD33" s="1042"/>
      <c r="BE33" s="973" t="s">
        <v>395</v>
      </c>
      <c r="BF33" s="973"/>
      <c r="BG33" s="973"/>
      <c r="BH33" s="973"/>
      <c r="BI33" s="974"/>
      <c r="BJ33" s="231"/>
      <c r="BK33" s="231"/>
      <c r="BL33" s="231"/>
      <c r="BM33" s="231"/>
      <c r="BN33" s="231"/>
      <c r="BO33" s="240"/>
      <c r="BP33" s="240"/>
      <c r="BQ33" s="237">
        <v>27</v>
      </c>
      <c r="BR33" s="238"/>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29"/>
    </row>
    <row r="34" spans="1:131" ht="26.25" customHeight="1" x14ac:dyDescent="0.15">
      <c r="A34" s="241">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1"/>
      <c r="AL34" s="972"/>
      <c r="AM34" s="972"/>
      <c r="AN34" s="972"/>
      <c r="AO34" s="972"/>
      <c r="AP34" s="972"/>
      <c r="AQ34" s="972"/>
      <c r="AR34" s="972"/>
      <c r="AS34" s="972"/>
      <c r="AT34" s="972"/>
      <c r="AU34" s="972"/>
      <c r="AV34" s="972"/>
      <c r="AW34" s="972"/>
      <c r="AX34" s="972"/>
      <c r="AY34" s="972"/>
      <c r="AZ34" s="1042"/>
      <c r="BA34" s="1042"/>
      <c r="BB34" s="1042"/>
      <c r="BC34" s="1042"/>
      <c r="BD34" s="1042"/>
      <c r="BE34" s="973"/>
      <c r="BF34" s="973"/>
      <c r="BG34" s="973"/>
      <c r="BH34" s="973"/>
      <c r="BI34" s="974"/>
      <c r="BJ34" s="231"/>
      <c r="BK34" s="231"/>
      <c r="BL34" s="231"/>
      <c r="BM34" s="231"/>
      <c r="BN34" s="231"/>
      <c r="BO34" s="240"/>
      <c r="BP34" s="240"/>
      <c r="BQ34" s="237">
        <v>28</v>
      </c>
      <c r="BR34" s="238"/>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29"/>
    </row>
    <row r="35" spans="1:131" ht="26.25" customHeight="1" x14ac:dyDescent="0.15">
      <c r="A35" s="241">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1"/>
      <c r="AL35" s="972"/>
      <c r="AM35" s="972"/>
      <c r="AN35" s="972"/>
      <c r="AO35" s="972"/>
      <c r="AP35" s="972"/>
      <c r="AQ35" s="972"/>
      <c r="AR35" s="972"/>
      <c r="AS35" s="972"/>
      <c r="AT35" s="972"/>
      <c r="AU35" s="972"/>
      <c r="AV35" s="972"/>
      <c r="AW35" s="972"/>
      <c r="AX35" s="972"/>
      <c r="AY35" s="972"/>
      <c r="AZ35" s="1042"/>
      <c r="BA35" s="1042"/>
      <c r="BB35" s="1042"/>
      <c r="BC35" s="1042"/>
      <c r="BD35" s="1042"/>
      <c r="BE35" s="973"/>
      <c r="BF35" s="973"/>
      <c r="BG35" s="973"/>
      <c r="BH35" s="973"/>
      <c r="BI35" s="974"/>
      <c r="BJ35" s="231"/>
      <c r="BK35" s="231"/>
      <c r="BL35" s="231"/>
      <c r="BM35" s="231"/>
      <c r="BN35" s="231"/>
      <c r="BO35" s="240"/>
      <c r="BP35" s="240"/>
      <c r="BQ35" s="237">
        <v>29</v>
      </c>
      <c r="BR35" s="238"/>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29"/>
    </row>
    <row r="36" spans="1:131" ht="26.25" customHeight="1" x14ac:dyDescent="0.15">
      <c r="A36" s="241">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31"/>
      <c r="BK36" s="231"/>
      <c r="BL36" s="231"/>
      <c r="BM36" s="231"/>
      <c r="BN36" s="231"/>
      <c r="BO36" s="240"/>
      <c r="BP36" s="240"/>
      <c r="BQ36" s="237">
        <v>30</v>
      </c>
      <c r="BR36" s="238"/>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29"/>
    </row>
    <row r="37" spans="1:131" ht="26.25" customHeight="1" x14ac:dyDescent="0.15">
      <c r="A37" s="241">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31"/>
      <c r="BK37" s="231"/>
      <c r="BL37" s="231"/>
      <c r="BM37" s="231"/>
      <c r="BN37" s="231"/>
      <c r="BO37" s="240"/>
      <c r="BP37" s="240"/>
      <c r="BQ37" s="237">
        <v>31</v>
      </c>
      <c r="BR37" s="238"/>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29"/>
    </row>
    <row r="38" spans="1:131" ht="26.25" customHeight="1" x14ac:dyDescent="0.15">
      <c r="A38" s="241">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31"/>
      <c r="BK38" s="231"/>
      <c r="BL38" s="231"/>
      <c r="BM38" s="231"/>
      <c r="BN38" s="231"/>
      <c r="BO38" s="240"/>
      <c r="BP38" s="240"/>
      <c r="BQ38" s="237">
        <v>32</v>
      </c>
      <c r="BR38" s="238"/>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29"/>
    </row>
    <row r="39" spans="1:131" ht="26.25" customHeight="1" x14ac:dyDescent="0.15">
      <c r="A39" s="241">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31"/>
      <c r="BK39" s="231"/>
      <c r="BL39" s="231"/>
      <c r="BM39" s="231"/>
      <c r="BN39" s="231"/>
      <c r="BO39" s="240"/>
      <c r="BP39" s="240"/>
      <c r="BQ39" s="237">
        <v>33</v>
      </c>
      <c r="BR39" s="238"/>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29"/>
    </row>
    <row r="40" spans="1:131" ht="26.25" customHeight="1" x14ac:dyDescent="0.15">
      <c r="A40" s="237">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31"/>
      <c r="BK40" s="231"/>
      <c r="BL40" s="231"/>
      <c r="BM40" s="231"/>
      <c r="BN40" s="231"/>
      <c r="BO40" s="240"/>
      <c r="BP40" s="240"/>
      <c r="BQ40" s="237">
        <v>34</v>
      </c>
      <c r="BR40" s="238"/>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29"/>
    </row>
    <row r="41" spans="1:131" ht="26.25" customHeight="1" x14ac:dyDescent="0.15">
      <c r="A41" s="237">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31"/>
      <c r="BK41" s="231"/>
      <c r="BL41" s="231"/>
      <c r="BM41" s="231"/>
      <c r="BN41" s="231"/>
      <c r="BO41" s="240"/>
      <c r="BP41" s="240"/>
      <c r="BQ41" s="237">
        <v>35</v>
      </c>
      <c r="BR41" s="238"/>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29"/>
    </row>
    <row r="42" spans="1:131" ht="26.25" customHeight="1" x14ac:dyDescent="0.15">
      <c r="A42" s="237">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31"/>
      <c r="BK42" s="231"/>
      <c r="BL42" s="231"/>
      <c r="BM42" s="231"/>
      <c r="BN42" s="231"/>
      <c r="BO42" s="240"/>
      <c r="BP42" s="240"/>
      <c r="BQ42" s="237">
        <v>36</v>
      </c>
      <c r="BR42" s="238"/>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29"/>
    </row>
    <row r="43" spans="1:131" ht="26.25" customHeight="1" x14ac:dyDescent="0.15">
      <c r="A43" s="237">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31"/>
      <c r="BK43" s="231"/>
      <c r="BL43" s="231"/>
      <c r="BM43" s="231"/>
      <c r="BN43" s="231"/>
      <c r="BO43" s="240"/>
      <c r="BP43" s="240"/>
      <c r="BQ43" s="237">
        <v>37</v>
      </c>
      <c r="BR43" s="238"/>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29"/>
    </row>
    <row r="44" spans="1:131" ht="26.25" customHeight="1" x14ac:dyDescent="0.15">
      <c r="A44" s="237">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31"/>
      <c r="BK44" s="231"/>
      <c r="BL44" s="231"/>
      <c r="BM44" s="231"/>
      <c r="BN44" s="231"/>
      <c r="BO44" s="240"/>
      <c r="BP44" s="240"/>
      <c r="BQ44" s="237">
        <v>38</v>
      </c>
      <c r="BR44" s="238"/>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29"/>
    </row>
    <row r="45" spans="1:131" ht="26.25" customHeight="1" x14ac:dyDescent="0.15">
      <c r="A45" s="237">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31"/>
      <c r="BK45" s="231"/>
      <c r="BL45" s="231"/>
      <c r="BM45" s="231"/>
      <c r="BN45" s="231"/>
      <c r="BO45" s="240"/>
      <c r="BP45" s="240"/>
      <c r="BQ45" s="237">
        <v>39</v>
      </c>
      <c r="BR45" s="238"/>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29"/>
    </row>
    <row r="46" spans="1:131" ht="26.25" customHeight="1" x14ac:dyDescent="0.15">
      <c r="A46" s="237">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31"/>
      <c r="BK46" s="231"/>
      <c r="BL46" s="231"/>
      <c r="BM46" s="231"/>
      <c r="BN46" s="231"/>
      <c r="BO46" s="240"/>
      <c r="BP46" s="240"/>
      <c r="BQ46" s="237">
        <v>40</v>
      </c>
      <c r="BR46" s="238"/>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29"/>
    </row>
    <row r="47" spans="1:131" ht="26.25" customHeight="1" x14ac:dyDescent="0.15">
      <c r="A47" s="237">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31"/>
      <c r="BK47" s="231"/>
      <c r="BL47" s="231"/>
      <c r="BM47" s="231"/>
      <c r="BN47" s="231"/>
      <c r="BO47" s="240"/>
      <c r="BP47" s="240"/>
      <c r="BQ47" s="237">
        <v>41</v>
      </c>
      <c r="BR47" s="238"/>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29"/>
    </row>
    <row r="48" spans="1:131" ht="26.25" customHeight="1" x14ac:dyDescent="0.15">
      <c r="A48" s="237">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31"/>
      <c r="BK48" s="231"/>
      <c r="BL48" s="231"/>
      <c r="BM48" s="231"/>
      <c r="BN48" s="231"/>
      <c r="BO48" s="240"/>
      <c r="BP48" s="240"/>
      <c r="BQ48" s="237">
        <v>42</v>
      </c>
      <c r="BR48" s="238"/>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29"/>
    </row>
    <row r="49" spans="1:131" ht="26.25" customHeight="1" x14ac:dyDescent="0.15">
      <c r="A49" s="237">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31"/>
      <c r="BK49" s="231"/>
      <c r="BL49" s="231"/>
      <c r="BM49" s="231"/>
      <c r="BN49" s="231"/>
      <c r="BO49" s="240"/>
      <c r="BP49" s="240"/>
      <c r="BQ49" s="237">
        <v>43</v>
      </c>
      <c r="BR49" s="238"/>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29"/>
    </row>
    <row r="50" spans="1:131" ht="26.25" customHeight="1" x14ac:dyDescent="0.15">
      <c r="A50" s="237">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31"/>
      <c r="BK50" s="231"/>
      <c r="BL50" s="231"/>
      <c r="BM50" s="231"/>
      <c r="BN50" s="231"/>
      <c r="BO50" s="240"/>
      <c r="BP50" s="240"/>
      <c r="BQ50" s="237">
        <v>44</v>
      </c>
      <c r="BR50" s="238"/>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29"/>
    </row>
    <row r="51" spans="1:131" ht="26.25" customHeight="1" x14ac:dyDescent="0.15">
      <c r="A51" s="237">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31"/>
      <c r="BK51" s="231"/>
      <c r="BL51" s="231"/>
      <c r="BM51" s="231"/>
      <c r="BN51" s="231"/>
      <c r="BO51" s="240"/>
      <c r="BP51" s="240"/>
      <c r="BQ51" s="237">
        <v>45</v>
      </c>
      <c r="BR51" s="238"/>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29"/>
    </row>
    <row r="52" spans="1:131" ht="26.25" customHeight="1" x14ac:dyDescent="0.15">
      <c r="A52" s="237">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31"/>
      <c r="BK52" s="231"/>
      <c r="BL52" s="231"/>
      <c r="BM52" s="231"/>
      <c r="BN52" s="231"/>
      <c r="BO52" s="240"/>
      <c r="BP52" s="240"/>
      <c r="BQ52" s="237">
        <v>46</v>
      </c>
      <c r="BR52" s="238"/>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29"/>
    </row>
    <row r="53" spans="1:131" ht="26.25" customHeight="1" x14ac:dyDescent="0.15">
      <c r="A53" s="237">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31"/>
      <c r="BK53" s="231"/>
      <c r="BL53" s="231"/>
      <c r="BM53" s="231"/>
      <c r="BN53" s="231"/>
      <c r="BO53" s="240"/>
      <c r="BP53" s="240"/>
      <c r="BQ53" s="237">
        <v>47</v>
      </c>
      <c r="BR53" s="238"/>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29"/>
    </row>
    <row r="54" spans="1:131" ht="26.25" customHeight="1" x14ac:dyDescent="0.15">
      <c r="A54" s="237">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31"/>
      <c r="BK54" s="231"/>
      <c r="BL54" s="231"/>
      <c r="BM54" s="231"/>
      <c r="BN54" s="231"/>
      <c r="BO54" s="240"/>
      <c r="BP54" s="240"/>
      <c r="BQ54" s="237">
        <v>48</v>
      </c>
      <c r="BR54" s="238"/>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29"/>
    </row>
    <row r="55" spans="1:131" ht="26.25" customHeight="1" x14ac:dyDescent="0.15">
      <c r="A55" s="237">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31"/>
      <c r="BK55" s="231"/>
      <c r="BL55" s="231"/>
      <c r="BM55" s="231"/>
      <c r="BN55" s="231"/>
      <c r="BO55" s="240"/>
      <c r="BP55" s="240"/>
      <c r="BQ55" s="237">
        <v>49</v>
      </c>
      <c r="BR55" s="238"/>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29"/>
    </row>
    <row r="56" spans="1:131" ht="26.25" customHeight="1" x14ac:dyDescent="0.15">
      <c r="A56" s="237">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31"/>
      <c r="BK56" s="231"/>
      <c r="BL56" s="231"/>
      <c r="BM56" s="231"/>
      <c r="BN56" s="231"/>
      <c r="BO56" s="240"/>
      <c r="BP56" s="240"/>
      <c r="BQ56" s="237">
        <v>50</v>
      </c>
      <c r="BR56" s="238"/>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29"/>
    </row>
    <row r="57" spans="1:131" ht="26.25" customHeight="1" x14ac:dyDescent="0.15">
      <c r="A57" s="237">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31"/>
      <c r="BK57" s="231"/>
      <c r="BL57" s="231"/>
      <c r="BM57" s="231"/>
      <c r="BN57" s="231"/>
      <c r="BO57" s="240"/>
      <c r="BP57" s="240"/>
      <c r="BQ57" s="237">
        <v>51</v>
      </c>
      <c r="BR57" s="238"/>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29"/>
    </row>
    <row r="58" spans="1:131" ht="26.25" customHeight="1" x14ac:dyDescent="0.15">
      <c r="A58" s="237">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31"/>
      <c r="BK58" s="231"/>
      <c r="BL58" s="231"/>
      <c r="BM58" s="231"/>
      <c r="BN58" s="231"/>
      <c r="BO58" s="240"/>
      <c r="BP58" s="240"/>
      <c r="BQ58" s="237">
        <v>52</v>
      </c>
      <c r="BR58" s="238"/>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29"/>
    </row>
    <row r="59" spans="1:131" ht="26.25" customHeight="1" x14ac:dyDescent="0.15">
      <c r="A59" s="237">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31"/>
      <c r="BK59" s="231"/>
      <c r="BL59" s="231"/>
      <c r="BM59" s="231"/>
      <c r="BN59" s="231"/>
      <c r="BO59" s="240"/>
      <c r="BP59" s="240"/>
      <c r="BQ59" s="237">
        <v>53</v>
      </c>
      <c r="BR59" s="238"/>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29"/>
    </row>
    <row r="60" spans="1:131" ht="26.25" customHeight="1" x14ac:dyDescent="0.15">
      <c r="A60" s="237">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31"/>
      <c r="BK60" s="231"/>
      <c r="BL60" s="231"/>
      <c r="BM60" s="231"/>
      <c r="BN60" s="231"/>
      <c r="BO60" s="240"/>
      <c r="BP60" s="240"/>
      <c r="BQ60" s="237">
        <v>54</v>
      </c>
      <c r="BR60" s="238"/>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29"/>
    </row>
    <row r="61" spans="1:131" ht="26.25" customHeight="1" thickBot="1" x14ac:dyDescent="0.2">
      <c r="A61" s="237">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31"/>
      <c r="BK61" s="231"/>
      <c r="BL61" s="231"/>
      <c r="BM61" s="231"/>
      <c r="BN61" s="231"/>
      <c r="BO61" s="240"/>
      <c r="BP61" s="240"/>
      <c r="BQ61" s="237">
        <v>55</v>
      </c>
      <c r="BR61" s="238"/>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29"/>
    </row>
    <row r="62" spans="1:131" ht="26.25" customHeight="1" x14ac:dyDescent="0.15">
      <c r="A62" s="237">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396</v>
      </c>
      <c r="BK62" s="1029"/>
      <c r="BL62" s="1029"/>
      <c r="BM62" s="1029"/>
      <c r="BN62" s="1030"/>
      <c r="BO62" s="240"/>
      <c r="BP62" s="240"/>
      <c r="BQ62" s="237">
        <v>56</v>
      </c>
      <c r="BR62" s="238"/>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29"/>
    </row>
    <row r="63" spans="1:131" ht="26.25" customHeight="1" thickBot="1" x14ac:dyDescent="0.2">
      <c r="A63" s="239" t="s">
        <v>376</v>
      </c>
      <c r="B63" s="938" t="s">
        <v>397</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278</v>
      </c>
      <c r="AG63" s="960"/>
      <c r="AH63" s="960"/>
      <c r="AI63" s="960"/>
      <c r="AJ63" s="1023"/>
      <c r="AK63" s="1024"/>
      <c r="AL63" s="964"/>
      <c r="AM63" s="964"/>
      <c r="AN63" s="964"/>
      <c r="AO63" s="964"/>
      <c r="AP63" s="960">
        <v>2954</v>
      </c>
      <c r="AQ63" s="960"/>
      <c r="AR63" s="960"/>
      <c r="AS63" s="960"/>
      <c r="AT63" s="960"/>
      <c r="AU63" s="960">
        <v>2459</v>
      </c>
      <c r="AV63" s="960"/>
      <c r="AW63" s="960"/>
      <c r="AX63" s="960"/>
      <c r="AY63" s="960"/>
      <c r="AZ63" s="1018"/>
      <c r="BA63" s="1018"/>
      <c r="BB63" s="1018"/>
      <c r="BC63" s="1018"/>
      <c r="BD63" s="1018"/>
      <c r="BE63" s="961"/>
      <c r="BF63" s="961"/>
      <c r="BG63" s="961"/>
      <c r="BH63" s="961"/>
      <c r="BI63" s="962"/>
      <c r="BJ63" s="1019" t="s">
        <v>121</v>
      </c>
      <c r="BK63" s="954"/>
      <c r="BL63" s="954"/>
      <c r="BM63" s="954"/>
      <c r="BN63" s="1020"/>
      <c r="BO63" s="240"/>
      <c r="BP63" s="240"/>
      <c r="BQ63" s="237">
        <v>57</v>
      </c>
      <c r="BR63" s="238"/>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29"/>
    </row>
    <row r="64" spans="1:131" ht="26.25" customHeight="1" x14ac:dyDescent="0.15">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29"/>
    </row>
    <row r="65" spans="1:131" ht="26.25" customHeight="1" thickBot="1" x14ac:dyDescent="0.2">
      <c r="A65" s="231" t="s">
        <v>398</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29"/>
    </row>
    <row r="66" spans="1:131" ht="26.25" customHeight="1" x14ac:dyDescent="0.15">
      <c r="A66" s="996" t="s">
        <v>399</v>
      </c>
      <c r="B66" s="997"/>
      <c r="C66" s="997"/>
      <c r="D66" s="997"/>
      <c r="E66" s="997"/>
      <c r="F66" s="997"/>
      <c r="G66" s="997"/>
      <c r="H66" s="997"/>
      <c r="I66" s="997"/>
      <c r="J66" s="997"/>
      <c r="K66" s="997"/>
      <c r="L66" s="997"/>
      <c r="M66" s="997"/>
      <c r="N66" s="997"/>
      <c r="O66" s="997"/>
      <c r="P66" s="998"/>
      <c r="Q66" s="1002" t="s">
        <v>380</v>
      </c>
      <c r="R66" s="1003"/>
      <c r="S66" s="1003"/>
      <c r="T66" s="1003"/>
      <c r="U66" s="1004"/>
      <c r="V66" s="1002" t="s">
        <v>381</v>
      </c>
      <c r="W66" s="1003"/>
      <c r="X66" s="1003"/>
      <c r="Y66" s="1003"/>
      <c r="Z66" s="1004"/>
      <c r="AA66" s="1002" t="s">
        <v>382</v>
      </c>
      <c r="AB66" s="1003"/>
      <c r="AC66" s="1003"/>
      <c r="AD66" s="1003"/>
      <c r="AE66" s="1004"/>
      <c r="AF66" s="1008" t="s">
        <v>383</v>
      </c>
      <c r="AG66" s="1009"/>
      <c r="AH66" s="1009"/>
      <c r="AI66" s="1009"/>
      <c r="AJ66" s="1010"/>
      <c r="AK66" s="1002" t="s">
        <v>384</v>
      </c>
      <c r="AL66" s="997"/>
      <c r="AM66" s="997"/>
      <c r="AN66" s="997"/>
      <c r="AO66" s="998"/>
      <c r="AP66" s="1002" t="s">
        <v>385</v>
      </c>
      <c r="AQ66" s="1003"/>
      <c r="AR66" s="1003"/>
      <c r="AS66" s="1003"/>
      <c r="AT66" s="1004"/>
      <c r="AU66" s="1002" t="s">
        <v>400</v>
      </c>
      <c r="AV66" s="1003"/>
      <c r="AW66" s="1003"/>
      <c r="AX66" s="1003"/>
      <c r="AY66" s="1004"/>
      <c r="AZ66" s="1002" t="s">
        <v>364</v>
      </c>
      <c r="BA66" s="1003"/>
      <c r="BB66" s="1003"/>
      <c r="BC66" s="1003"/>
      <c r="BD66" s="1016"/>
      <c r="BE66" s="240"/>
      <c r="BF66" s="240"/>
      <c r="BG66" s="240"/>
      <c r="BH66" s="240"/>
      <c r="BI66" s="240"/>
      <c r="BJ66" s="240"/>
      <c r="BK66" s="240"/>
      <c r="BL66" s="240"/>
      <c r="BM66" s="240"/>
      <c r="BN66" s="240"/>
      <c r="BO66" s="240"/>
      <c r="BP66" s="240"/>
      <c r="BQ66" s="237">
        <v>60</v>
      </c>
      <c r="BR66" s="242"/>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29"/>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40"/>
      <c r="BF67" s="240"/>
      <c r="BG67" s="240"/>
      <c r="BH67" s="240"/>
      <c r="BI67" s="240"/>
      <c r="BJ67" s="240"/>
      <c r="BK67" s="240"/>
      <c r="BL67" s="240"/>
      <c r="BM67" s="240"/>
      <c r="BN67" s="240"/>
      <c r="BO67" s="240"/>
      <c r="BP67" s="240"/>
      <c r="BQ67" s="237">
        <v>61</v>
      </c>
      <c r="BR67" s="242"/>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29"/>
    </row>
    <row r="68" spans="1:131" ht="26.25" customHeight="1" thickTop="1" x14ac:dyDescent="0.15">
      <c r="A68" s="235">
        <v>1</v>
      </c>
      <c r="B68" s="986" t="s">
        <v>551</v>
      </c>
      <c r="C68" s="987"/>
      <c r="D68" s="987"/>
      <c r="E68" s="987"/>
      <c r="F68" s="987"/>
      <c r="G68" s="987"/>
      <c r="H68" s="987"/>
      <c r="I68" s="987"/>
      <c r="J68" s="987"/>
      <c r="K68" s="987"/>
      <c r="L68" s="987"/>
      <c r="M68" s="987"/>
      <c r="N68" s="987"/>
      <c r="O68" s="987"/>
      <c r="P68" s="988"/>
      <c r="Q68" s="989">
        <v>6399</v>
      </c>
      <c r="R68" s="983"/>
      <c r="S68" s="983"/>
      <c r="T68" s="983"/>
      <c r="U68" s="983"/>
      <c r="V68" s="983">
        <v>5909</v>
      </c>
      <c r="W68" s="983"/>
      <c r="X68" s="983"/>
      <c r="Y68" s="983"/>
      <c r="Z68" s="983"/>
      <c r="AA68" s="983">
        <v>489</v>
      </c>
      <c r="AB68" s="983"/>
      <c r="AC68" s="983"/>
      <c r="AD68" s="983"/>
      <c r="AE68" s="983"/>
      <c r="AF68" s="983">
        <v>141</v>
      </c>
      <c r="AG68" s="983"/>
      <c r="AH68" s="983"/>
      <c r="AI68" s="983"/>
      <c r="AJ68" s="983"/>
      <c r="AK68" s="983">
        <v>60</v>
      </c>
      <c r="AL68" s="983"/>
      <c r="AM68" s="983"/>
      <c r="AN68" s="983"/>
      <c r="AO68" s="983"/>
      <c r="AP68" s="983">
        <v>574</v>
      </c>
      <c r="AQ68" s="983"/>
      <c r="AR68" s="983"/>
      <c r="AS68" s="983"/>
      <c r="AT68" s="983"/>
      <c r="AU68" s="983">
        <v>34</v>
      </c>
      <c r="AV68" s="983"/>
      <c r="AW68" s="983"/>
      <c r="AX68" s="983"/>
      <c r="AY68" s="983"/>
      <c r="AZ68" s="984"/>
      <c r="BA68" s="984"/>
      <c r="BB68" s="984"/>
      <c r="BC68" s="984"/>
      <c r="BD68" s="985"/>
      <c r="BE68" s="240"/>
      <c r="BF68" s="240"/>
      <c r="BG68" s="240"/>
      <c r="BH68" s="240"/>
      <c r="BI68" s="240"/>
      <c r="BJ68" s="240"/>
      <c r="BK68" s="240"/>
      <c r="BL68" s="240"/>
      <c r="BM68" s="240"/>
      <c r="BN68" s="240"/>
      <c r="BO68" s="240"/>
      <c r="BP68" s="240"/>
      <c r="BQ68" s="237">
        <v>62</v>
      </c>
      <c r="BR68" s="242"/>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29"/>
    </row>
    <row r="69" spans="1:131" ht="26.25" customHeight="1" x14ac:dyDescent="0.15">
      <c r="A69" s="237">
        <v>2</v>
      </c>
      <c r="B69" s="975" t="s">
        <v>552</v>
      </c>
      <c r="C69" s="976"/>
      <c r="D69" s="976"/>
      <c r="E69" s="976"/>
      <c r="F69" s="976"/>
      <c r="G69" s="976"/>
      <c r="H69" s="976"/>
      <c r="I69" s="976"/>
      <c r="J69" s="976"/>
      <c r="K69" s="976"/>
      <c r="L69" s="976"/>
      <c r="M69" s="976"/>
      <c r="N69" s="976"/>
      <c r="O69" s="976"/>
      <c r="P69" s="977"/>
      <c r="Q69" s="978">
        <v>10136</v>
      </c>
      <c r="R69" s="972"/>
      <c r="S69" s="972"/>
      <c r="T69" s="972"/>
      <c r="U69" s="972"/>
      <c r="V69" s="972">
        <v>9277</v>
      </c>
      <c r="W69" s="972"/>
      <c r="X69" s="972"/>
      <c r="Y69" s="972"/>
      <c r="Z69" s="972"/>
      <c r="AA69" s="972">
        <v>859</v>
      </c>
      <c r="AB69" s="972"/>
      <c r="AC69" s="972"/>
      <c r="AD69" s="972"/>
      <c r="AE69" s="972"/>
      <c r="AF69" s="972">
        <v>859</v>
      </c>
      <c r="AG69" s="972"/>
      <c r="AH69" s="972"/>
      <c r="AI69" s="972"/>
      <c r="AJ69" s="972"/>
      <c r="AK69" s="972">
        <v>110</v>
      </c>
      <c r="AL69" s="972"/>
      <c r="AM69" s="972"/>
      <c r="AN69" s="972"/>
      <c r="AO69" s="972"/>
      <c r="AP69" s="972" t="s">
        <v>550</v>
      </c>
      <c r="AQ69" s="972"/>
      <c r="AR69" s="972"/>
      <c r="AS69" s="972"/>
      <c r="AT69" s="972"/>
      <c r="AU69" s="972" t="s">
        <v>550</v>
      </c>
      <c r="AV69" s="972"/>
      <c r="AW69" s="972"/>
      <c r="AX69" s="972"/>
      <c r="AY69" s="972"/>
      <c r="AZ69" s="973"/>
      <c r="BA69" s="973"/>
      <c r="BB69" s="973"/>
      <c r="BC69" s="973"/>
      <c r="BD69" s="974"/>
      <c r="BE69" s="240"/>
      <c r="BF69" s="240"/>
      <c r="BG69" s="240"/>
      <c r="BH69" s="240"/>
      <c r="BI69" s="240"/>
      <c r="BJ69" s="240"/>
      <c r="BK69" s="240"/>
      <c r="BL69" s="240"/>
      <c r="BM69" s="240"/>
      <c r="BN69" s="240"/>
      <c r="BO69" s="240"/>
      <c r="BP69" s="240"/>
      <c r="BQ69" s="237">
        <v>63</v>
      </c>
      <c r="BR69" s="242"/>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29"/>
    </row>
    <row r="70" spans="1:131" ht="26.25" customHeight="1" x14ac:dyDescent="0.15">
      <c r="A70" s="237">
        <v>3</v>
      </c>
      <c r="B70" s="975" t="s">
        <v>553</v>
      </c>
      <c r="C70" s="976"/>
      <c r="D70" s="976"/>
      <c r="E70" s="976"/>
      <c r="F70" s="976"/>
      <c r="G70" s="976"/>
      <c r="H70" s="976"/>
      <c r="I70" s="976"/>
      <c r="J70" s="976"/>
      <c r="K70" s="976"/>
      <c r="L70" s="976"/>
      <c r="M70" s="976"/>
      <c r="N70" s="976"/>
      <c r="O70" s="976"/>
      <c r="P70" s="977"/>
      <c r="Q70" s="978">
        <v>756</v>
      </c>
      <c r="R70" s="972"/>
      <c r="S70" s="972"/>
      <c r="T70" s="972"/>
      <c r="U70" s="972"/>
      <c r="V70" s="972">
        <v>659</v>
      </c>
      <c r="W70" s="972"/>
      <c r="X70" s="972"/>
      <c r="Y70" s="972"/>
      <c r="Z70" s="972"/>
      <c r="AA70" s="972">
        <v>97</v>
      </c>
      <c r="AB70" s="972"/>
      <c r="AC70" s="972"/>
      <c r="AD70" s="972"/>
      <c r="AE70" s="972"/>
      <c r="AF70" s="972">
        <v>97</v>
      </c>
      <c r="AG70" s="972"/>
      <c r="AH70" s="972"/>
      <c r="AI70" s="972"/>
      <c r="AJ70" s="972"/>
      <c r="AK70" s="972">
        <v>536</v>
      </c>
      <c r="AL70" s="972"/>
      <c r="AM70" s="972"/>
      <c r="AN70" s="972"/>
      <c r="AO70" s="972"/>
      <c r="AP70" s="972" t="s">
        <v>550</v>
      </c>
      <c r="AQ70" s="972"/>
      <c r="AR70" s="972"/>
      <c r="AS70" s="972"/>
      <c r="AT70" s="972"/>
      <c r="AU70" s="972" t="s">
        <v>550</v>
      </c>
      <c r="AV70" s="972"/>
      <c r="AW70" s="972"/>
      <c r="AX70" s="972"/>
      <c r="AY70" s="972"/>
      <c r="AZ70" s="973"/>
      <c r="BA70" s="973"/>
      <c r="BB70" s="973"/>
      <c r="BC70" s="973"/>
      <c r="BD70" s="974"/>
      <c r="BE70" s="240"/>
      <c r="BF70" s="240"/>
      <c r="BG70" s="240"/>
      <c r="BH70" s="240"/>
      <c r="BI70" s="240"/>
      <c r="BJ70" s="240"/>
      <c r="BK70" s="240"/>
      <c r="BL70" s="240"/>
      <c r="BM70" s="240"/>
      <c r="BN70" s="240"/>
      <c r="BO70" s="240"/>
      <c r="BP70" s="240"/>
      <c r="BQ70" s="237">
        <v>64</v>
      </c>
      <c r="BR70" s="242"/>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29"/>
    </row>
    <row r="71" spans="1:131" ht="26.25" customHeight="1" x14ac:dyDescent="0.15">
      <c r="A71" s="237">
        <v>4</v>
      </c>
      <c r="B71" s="975" t="s">
        <v>554</v>
      </c>
      <c r="C71" s="976"/>
      <c r="D71" s="976"/>
      <c r="E71" s="976"/>
      <c r="F71" s="976"/>
      <c r="G71" s="976"/>
      <c r="H71" s="976"/>
      <c r="I71" s="976"/>
      <c r="J71" s="976"/>
      <c r="K71" s="976"/>
      <c r="L71" s="976"/>
      <c r="M71" s="976"/>
      <c r="N71" s="976"/>
      <c r="O71" s="976"/>
      <c r="P71" s="977"/>
      <c r="Q71" s="978">
        <v>879</v>
      </c>
      <c r="R71" s="972"/>
      <c r="S71" s="972"/>
      <c r="T71" s="972"/>
      <c r="U71" s="972"/>
      <c r="V71" s="972">
        <v>876</v>
      </c>
      <c r="W71" s="972"/>
      <c r="X71" s="972"/>
      <c r="Y71" s="972"/>
      <c r="Z71" s="972"/>
      <c r="AA71" s="972">
        <v>2</v>
      </c>
      <c r="AB71" s="972"/>
      <c r="AC71" s="972"/>
      <c r="AD71" s="972"/>
      <c r="AE71" s="972"/>
      <c r="AF71" s="972">
        <v>2</v>
      </c>
      <c r="AG71" s="972"/>
      <c r="AH71" s="972"/>
      <c r="AI71" s="972"/>
      <c r="AJ71" s="972"/>
      <c r="AK71" s="972">
        <v>3</v>
      </c>
      <c r="AL71" s="972"/>
      <c r="AM71" s="972"/>
      <c r="AN71" s="972"/>
      <c r="AO71" s="972"/>
      <c r="AP71" s="972" t="s">
        <v>550</v>
      </c>
      <c r="AQ71" s="972"/>
      <c r="AR71" s="972"/>
      <c r="AS71" s="972"/>
      <c r="AT71" s="972"/>
      <c r="AU71" s="972" t="s">
        <v>550</v>
      </c>
      <c r="AV71" s="972"/>
      <c r="AW71" s="972"/>
      <c r="AX71" s="972"/>
      <c r="AY71" s="972"/>
      <c r="AZ71" s="973"/>
      <c r="BA71" s="973"/>
      <c r="BB71" s="973"/>
      <c r="BC71" s="973"/>
      <c r="BD71" s="974"/>
      <c r="BE71" s="240"/>
      <c r="BF71" s="240"/>
      <c r="BG71" s="240"/>
      <c r="BH71" s="240"/>
      <c r="BI71" s="240"/>
      <c r="BJ71" s="240"/>
      <c r="BK71" s="240"/>
      <c r="BL71" s="240"/>
      <c r="BM71" s="240"/>
      <c r="BN71" s="240"/>
      <c r="BO71" s="240"/>
      <c r="BP71" s="240"/>
      <c r="BQ71" s="237">
        <v>65</v>
      </c>
      <c r="BR71" s="242"/>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29"/>
    </row>
    <row r="72" spans="1:131" ht="26.25" customHeight="1" x14ac:dyDescent="0.15">
      <c r="A72" s="237">
        <v>5</v>
      </c>
      <c r="B72" s="975" t="s">
        <v>555</v>
      </c>
      <c r="C72" s="976"/>
      <c r="D72" s="976"/>
      <c r="E72" s="976"/>
      <c r="F72" s="976"/>
      <c r="G72" s="976"/>
      <c r="H72" s="976"/>
      <c r="I72" s="976"/>
      <c r="J72" s="976"/>
      <c r="K72" s="976"/>
      <c r="L72" s="976"/>
      <c r="M72" s="976"/>
      <c r="N72" s="976"/>
      <c r="O72" s="976"/>
      <c r="P72" s="977"/>
      <c r="Q72" s="978">
        <v>247</v>
      </c>
      <c r="R72" s="972"/>
      <c r="S72" s="972"/>
      <c r="T72" s="972"/>
      <c r="U72" s="972"/>
      <c r="V72" s="972">
        <v>242</v>
      </c>
      <c r="W72" s="972"/>
      <c r="X72" s="972"/>
      <c r="Y72" s="972"/>
      <c r="Z72" s="972"/>
      <c r="AA72" s="972">
        <v>5</v>
      </c>
      <c r="AB72" s="972"/>
      <c r="AC72" s="972"/>
      <c r="AD72" s="972"/>
      <c r="AE72" s="972"/>
      <c r="AF72" s="972">
        <v>5</v>
      </c>
      <c r="AG72" s="972"/>
      <c r="AH72" s="972"/>
      <c r="AI72" s="972"/>
      <c r="AJ72" s="972"/>
      <c r="AK72" s="972">
        <v>4</v>
      </c>
      <c r="AL72" s="972"/>
      <c r="AM72" s="972"/>
      <c r="AN72" s="972"/>
      <c r="AO72" s="972"/>
      <c r="AP72" s="972" t="s">
        <v>550</v>
      </c>
      <c r="AQ72" s="972"/>
      <c r="AR72" s="972"/>
      <c r="AS72" s="972"/>
      <c r="AT72" s="972"/>
      <c r="AU72" s="972" t="s">
        <v>550</v>
      </c>
      <c r="AV72" s="972"/>
      <c r="AW72" s="972"/>
      <c r="AX72" s="972"/>
      <c r="AY72" s="972"/>
      <c r="AZ72" s="973"/>
      <c r="BA72" s="973"/>
      <c r="BB72" s="973"/>
      <c r="BC72" s="973"/>
      <c r="BD72" s="974"/>
      <c r="BE72" s="240"/>
      <c r="BF72" s="240"/>
      <c r="BG72" s="240"/>
      <c r="BH72" s="240"/>
      <c r="BI72" s="240"/>
      <c r="BJ72" s="240"/>
      <c r="BK72" s="240"/>
      <c r="BL72" s="240"/>
      <c r="BM72" s="240"/>
      <c r="BN72" s="240"/>
      <c r="BO72" s="240"/>
      <c r="BP72" s="240"/>
      <c r="BQ72" s="237">
        <v>66</v>
      </c>
      <c r="BR72" s="242"/>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29"/>
    </row>
    <row r="73" spans="1:131" ht="26.25" customHeight="1" x14ac:dyDescent="0.15">
      <c r="A73" s="237">
        <v>6</v>
      </c>
      <c r="B73" s="975"/>
      <c r="C73" s="976"/>
      <c r="D73" s="976"/>
      <c r="E73" s="976"/>
      <c r="F73" s="976"/>
      <c r="G73" s="976"/>
      <c r="H73" s="976"/>
      <c r="I73" s="976"/>
      <c r="J73" s="976"/>
      <c r="K73" s="976"/>
      <c r="L73" s="976"/>
      <c r="M73" s="976"/>
      <c r="N73" s="976"/>
      <c r="O73" s="976"/>
      <c r="P73" s="977"/>
      <c r="Q73" s="978"/>
      <c r="R73" s="972"/>
      <c r="S73" s="972"/>
      <c r="T73" s="972"/>
      <c r="U73" s="972"/>
      <c r="V73" s="972"/>
      <c r="W73" s="972"/>
      <c r="X73" s="972"/>
      <c r="Y73" s="972"/>
      <c r="Z73" s="972"/>
      <c r="AA73" s="972"/>
      <c r="AB73" s="972"/>
      <c r="AC73" s="972"/>
      <c r="AD73" s="972"/>
      <c r="AE73" s="972"/>
      <c r="AF73" s="972"/>
      <c r="AG73" s="972"/>
      <c r="AH73" s="972"/>
      <c r="AI73" s="972"/>
      <c r="AJ73" s="972"/>
      <c r="AK73" s="972"/>
      <c r="AL73" s="972"/>
      <c r="AM73" s="972"/>
      <c r="AN73" s="972"/>
      <c r="AO73" s="972"/>
      <c r="AP73" s="972"/>
      <c r="AQ73" s="972"/>
      <c r="AR73" s="972"/>
      <c r="AS73" s="972"/>
      <c r="AT73" s="972"/>
      <c r="AU73" s="972"/>
      <c r="AV73" s="972"/>
      <c r="AW73" s="972"/>
      <c r="AX73" s="972"/>
      <c r="AY73" s="972"/>
      <c r="AZ73" s="973"/>
      <c r="BA73" s="973"/>
      <c r="BB73" s="973"/>
      <c r="BC73" s="973"/>
      <c r="BD73" s="974"/>
      <c r="BE73" s="240"/>
      <c r="BF73" s="240"/>
      <c r="BG73" s="240"/>
      <c r="BH73" s="240"/>
      <c r="BI73" s="240"/>
      <c r="BJ73" s="240"/>
      <c r="BK73" s="240"/>
      <c r="BL73" s="240"/>
      <c r="BM73" s="240"/>
      <c r="BN73" s="240"/>
      <c r="BO73" s="240"/>
      <c r="BP73" s="240"/>
      <c r="BQ73" s="237">
        <v>67</v>
      </c>
      <c r="BR73" s="242"/>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29"/>
    </row>
    <row r="74" spans="1:131" ht="26.25" customHeight="1" x14ac:dyDescent="0.15">
      <c r="A74" s="237">
        <v>7</v>
      </c>
      <c r="B74" s="975"/>
      <c r="C74" s="976"/>
      <c r="D74" s="976"/>
      <c r="E74" s="976"/>
      <c r="F74" s="976"/>
      <c r="G74" s="976"/>
      <c r="H74" s="976"/>
      <c r="I74" s="976"/>
      <c r="J74" s="976"/>
      <c r="K74" s="976"/>
      <c r="L74" s="976"/>
      <c r="M74" s="976"/>
      <c r="N74" s="976"/>
      <c r="O74" s="976"/>
      <c r="P74" s="977"/>
      <c r="Q74" s="978"/>
      <c r="R74" s="972"/>
      <c r="S74" s="972"/>
      <c r="T74" s="972"/>
      <c r="U74" s="972"/>
      <c r="V74" s="972"/>
      <c r="W74" s="972"/>
      <c r="X74" s="972"/>
      <c r="Y74" s="972"/>
      <c r="Z74" s="972"/>
      <c r="AA74" s="972"/>
      <c r="AB74" s="972"/>
      <c r="AC74" s="972"/>
      <c r="AD74" s="972"/>
      <c r="AE74" s="972"/>
      <c r="AF74" s="972"/>
      <c r="AG74" s="972"/>
      <c r="AH74" s="972"/>
      <c r="AI74" s="972"/>
      <c r="AJ74" s="972"/>
      <c r="AK74" s="972"/>
      <c r="AL74" s="972"/>
      <c r="AM74" s="972"/>
      <c r="AN74" s="972"/>
      <c r="AO74" s="972"/>
      <c r="AP74" s="972"/>
      <c r="AQ74" s="972"/>
      <c r="AR74" s="972"/>
      <c r="AS74" s="972"/>
      <c r="AT74" s="972"/>
      <c r="AU74" s="972"/>
      <c r="AV74" s="972"/>
      <c r="AW74" s="972"/>
      <c r="AX74" s="972"/>
      <c r="AY74" s="972"/>
      <c r="AZ74" s="973"/>
      <c r="BA74" s="973"/>
      <c r="BB74" s="973"/>
      <c r="BC74" s="973"/>
      <c r="BD74" s="974"/>
      <c r="BE74" s="240"/>
      <c r="BF74" s="240"/>
      <c r="BG74" s="240"/>
      <c r="BH74" s="240"/>
      <c r="BI74" s="240"/>
      <c r="BJ74" s="240"/>
      <c r="BK74" s="240"/>
      <c r="BL74" s="240"/>
      <c r="BM74" s="240"/>
      <c r="BN74" s="240"/>
      <c r="BO74" s="240"/>
      <c r="BP74" s="240"/>
      <c r="BQ74" s="237">
        <v>68</v>
      </c>
      <c r="BR74" s="242"/>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29"/>
    </row>
    <row r="75" spans="1:131" ht="26.25" customHeight="1" x14ac:dyDescent="0.15">
      <c r="A75" s="237">
        <v>8</v>
      </c>
      <c r="B75" s="975"/>
      <c r="C75" s="976"/>
      <c r="D75" s="976"/>
      <c r="E75" s="976"/>
      <c r="F75" s="976"/>
      <c r="G75" s="976"/>
      <c r="H75" s="976"/>
      <c r="I75" s="976"/>
      <c r="J75" s="976"/>
      <c r="K75" s="976"/>
      <c r="L75" s="976"/>
      <c r="M75" s="976"/>
      <c r="N75" s="976"/>
      <c r="O75" s="976"/>
      <c r="P75" s="977"/>
      <c r="Q75" s="979"/>
      <c r="R75" s="980"/>
      <c r="S75" s="980"/>
      <c r="T75" s="980"/>
      <c r="U75" s="981"/>
      <c r="V75" s="982"/>
      <c r="W75" s="980"/>
      <c r="X75" s="980"/>
      <c r="Y75" s="980"/>
      <c r="Z75" s="981"/>
      <c r="AA75" s="982"/>
      <c r="AB75" s="980"/>
      <c r="AC75" s="980"/>
      <c r="AD75" s="980"/>
      <c r="AE75" s="981"/>
      <c r="AF75" s="982"/>
      <c r="AG75" s="980"/>
      <c r="AH75" s="980"/>
      <c r="AI75" s="980"/>
      <c r="AJ75" s="981"/>
      <c r="AK75" s="982"/>
      <c r="AL75" s="980"/>
      <c r="AM75" s="980"/>
      <c r="AN75" s="980"/>
      <c r="AO75" s="981"/>
      <c r="AP75" s="982"/>
      <c r="AQ75" s="980"/>
      <c r="AR75" s="980"/>
      <c r="AS75" s="980"/>
      <c r="AT75" s="981"/>
      <c r="AU75" s="982"/>
      <c r="AV75" s="980"/>
      <c r="AW75" s="980"/>
      <c r="AX75" s="980"/>
      <c r="AY75" s="981"/>
      <c r="AZ75" s="973"/>
      <c r="BA75" s="973"/>
      <c r="BB75" s="973"/>
      <c r="BC75" s="973"/>
      <c r="BD75" s="974"/>
      <c r="BE75" s="240"/>
      <c r="BF75" s="240"/>
      <c r="BG75" s="240"/>
      <c r="BH75" s="240"/>
      <c r="BI75" s="240"/>
      <c r="BJ75" s="240"/>
      <c r="BK75" s="240"/>
      <c r="BL75" s="240"/>
      <c r="BM75" s="240"/>
      <c r="BN75" s="240"/>
      <c r="BO75" s="240"/>
      <c r="BP75" s="240"/>
      <c r="BQ75" s="237">
        <v>69</v>
      </c>
      <c r="BR75" s="242"/>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29"/>
    </row>
    <row r="76" spans="1:131" ht="26.25" customHeight="1" x14ac:dyDescent="0.15">
      <c r="A76" s="237">
        <v>9</v>
      </c>
      <c r="B76" s="975"/>
      <c r="C76" s="976"/>
      <c r="D76" s="976"/>
      <c r="E76" s="976"/>
      <c r="F76" s="976"/>
      <c r="G76" s="976"/>
      <c r="H76" s="976"/>
      <c r="I76" s="976"/>
      <c r="J76" s="976"/>
      <c r="K76" s="976"/>
      <c r="L76" s="976"/>
      <c r="M76" s="976"/>
      <c r="N76" s="976"/>
      <c r="O76" s="976"/>
      <c r="P76" s="977"/>
      <c r="Q76" s="979"/>
      <c r="R76" s="980"/>
      <c r="S76" s="980"/>
      <c r="T76" s="980"/>
      <c r="U76" s="981"/>
      <c r="V76" s="982"/>
      <c r="W76" s="980"/>
      <c r="X76" s="980"/>
      <c r="Y76" s="980"/>
      <c r="Z76" s="981"/>
      <c r="AA76" s="982"/>
      <c r="AB76" s="980"/>
      <c r="AC76" s="980"/>
      <c r="AD76" s="980"/>
      <c r="AE76" s="981"/>
      <c r="AF76" s="982"/>
      <c r="AG76" s="980"/>
      <c r="AH76" s="980"/>
      <c r="AI76" s="980"/>
      <c r="AJ76" s="981"/>
      <c r="AK76" s="982"/>
      <c r="AL76" s="980"/>
      <c r="AM76" s="980"/>
      <c r="AN76" s="980"/>
      <c r="AO76" s="981"/>
      <c r="AP76" s="982"/>
      <c r="AQ76" s="980"/>
      <c r="AR76" s="980"/>
      <c r="AS76" s="980"/>
      <c r="AT76" s="981"/>
      <c r="AU76" s="982"/>
      <c r="AV76" s="980"/>
      <c r="AW76" s="980"/>
      <c r="AX76" s="980"/>
      <c r="AY76" s="981"/>
      <c r="AZ76" s="973"/>
      <c r="BA76" s="973"/>
      <c r="BB76" s="973"/>
      <c r="BC76" s="973"/>
      <c r="BD76" s="974"/>
      <c r="BE76" s="240"/>
      <c r="BF76" s="240"/>
      <c r="BG76" s="240"/>
      <c r="BH76" s="240"/>
      <c r="BI76" s="240"/>
      <c r="BJ76" s="240"/>
      <c r="BK76" s="240"/>
      <c r="BL76" s="240"/>
      <c r="BM76" s="240"/>
      <c r="BN76" s="240"/>
      <c r="BO76" s="240"/>
      <c r="BP76" s="240"/>
      <c r="BQ76" s="237">
        <v>70</v>
      </c>
      <c r="BR76" s="242"/>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29"/>
    </row>
    <row r="77" spans="1:131" ht="26.25" customHeight="1" x14ac:dyDescent="0.15">
      <c r="A77" s="237">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40"/>
      <c r="BF77" s="240"/>
      <c r="BG77" s="240"/>
      <c r="BH77" s="240"/>
      <c r="BI77" s="240"/>
      <c r="BJ77" s="240"/>
      <c r="BK77" s="240"/>
      <c r="BL77" s="240"/>
      <c r="BM77" s="240"/>
      <c r="BN77" s="240"/>
      <c r="BO77" s="240"/>
      <c r="BP77" s="240"/>
      <c r="BQ77" s="237">
        <v>71</v>
      </c>
      <c r="BR77" s="242"/>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29"/>
    </row>
    <row r="78" spans="1:131" ht="26.25" customHeight="1" x14ac:dyDescent="0.15">
      <c r="A78" s="237">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40"/>
      <c r="BF78" s="240"/>
      <c r="BG78" s="240"/>
      <c r="BH78" s="240"/>
      <c r="BI78" s="240"/>
      <c r="BJ78" s="229"/>
      <c r="BK78" s="229"/>
      <c r="BL78" s="229"/>
      <c r="BM78" s="229"/>
      <c r="BN78" s="229"/>
      <c r="BO78" s="240"/>
      <c r="BP78" s="240"/>
      <c r="BQ78" s="237">
        <v>72</v>
      </c>
      <c r="BR78" s="242"/>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29"/>
    </row>
    <row r="79" spans="1:131" ht="26.25" customHeight="1" x14ac:dyDescent="0.15">
      <c r="A79" s="237">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40"/>
      <c r="BF79" s="240"/>
      <c r="BG79" s="240"/>
      <c r="BH79" s="240"/>
      <c r="BI79" s="240"/>
      <c r="BJ79" s="229"/>
      <c r="BK79" s="229"/>
      <c r="BL79" s="229"/>
      <c r="BM79" s="229"/>
      <c r="BN79" s="229"/>
      <c r="BO79" s="240"/>
      <c r="BP79" s="240"/>
      <c r="BQ79" s="237">
        <v>73</v>
      </c>
      <c r="BR79" s="242"/>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29"/>
    </row>
    <row r="80" spans="1:131" ht="26.25" customHeight="1" x14ac:dyDescent="0.15">
      <c r="A80" s="237">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40"/>
      <c r="BF80" s="240"/>
      <c r="BG80" s="240"/>
      <c r="BH80" s="240"/>
      <c r="BI80" s="240"/>
      <c r="BJ80" s="240"/>
      <c r="BK80" s="240"/>
      <c r="BL80" s="240"/>
      <c r="BM80" s="240"/>
      <c r="BN80" s="240"/>
      <c r="BO80" s="240"/>
      <c r="BP80" s="240"/>
      <c r="BQ80" s="237">
        <v>74</v>
      </c>
      <c r="BR80" s="242"/>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29"/>
    </row>
    <row r="81" spans="1:131" ht="26.25" customHeight="1" x14ac:dyDescent="0.15">
      <c r="A81" s="237">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40"/>
      <c r="BF81" s="240"/>
      <c r="BG81" s="240"/>
      <c r="BH81" s="240"/>
      <c r="BI81" s="240"/>
      <c r="BJ81" s="240"/>
      <c r="BK81" s="240"/>
      <c r="BL81" s="240"/>
      <c r="BM81" s="240"/>
      <c r="BN81" s="240"/>
      <c r="BO81" s="240"/>
      <c r="BP81" s="240"/>
      <c r="BQ81" s="237">
        <v>75</v>
      </c>
      <c r="BR81" s="242"/>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29"/>
    </row>
    <row r="82" spans="1:131" ht="26.25" customHeight="1" x14ac:dyDescent="0.15">
      <c r="A82" s="237">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40"/>
      <c r="BF82" s="240"/>
      <c r="BG82" s="240"/>
      <c r="BH82" s="240"/>
      <c r="BI82" s="240"/>
      <c r="BJ82" s="240"/>
      <c r="BK82" s="240"/>
      <c r="BL82" s="240"/>
      <c r="BM82" s="240"/>
      <c r="BN82" s="240"/>
      <c r="BO82" s="240"/>
      <c r="BP82" s="240"/>
      <c r="BQ82" s="237">
        <v>76</v>
      </c>
      <c r="BR82" s="242"/>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29"/>
    </row>
    <row r="83" spans="1:131" ht="26.25" customHeight="1" x14ac:dyDescent="0.15">
      <c r="A83" s="237">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40"/>
      <c r="BF83" s="240"/>
      <c r="BG83" s="240"/>
      <c r="BH83" s="240"/>
      <c r="BI83" s="240"/>
      <c r="BJ83" s="240"/>
      <c r="BK83" s="240"/>
      <c r="BL83" s="240"/>
      <c r="BM83" s="240"/>
      <c r="BN83" s="240"/>
      <c r="BO83" s="240"/>
      <c r="BP83" s="240"/>
      <c r="BQ83" s="237">
        <v>77</v>
      </c>
      <c r="BR83" s="242"/>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29"/>
    </row>
    <row r="84" spans="1:131" ht="26.25" customHeight="1" x14ac:dyDescent="0.15">
      <c r="A84" s="237">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40"/>
      <c r="BF84" s="240"/>
      <c r="BG84" s="240"/>
      <c r="BH84" s="240"/>
      <c r="BI84" s="240"/>
      <c r="BJ84" s="240"/>
      <c r="BK84" s="240"/>
      <c r="BL84" s="240"/>
      <c r="BM84" s="240"/>
      <c r="BN84" s="240"/>
      <c r="BO84" s="240"/>
      <c r="BP84" s="240"/>
      <c r="BQ84" s="237">
        <v>78</v>
      </c>
      <c r="BR84" s="242"/>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29"/>
    </row>
    <row r="85" spans="1:131" ht="26.25" customHeight="1" x14ac:dyDescent="0.15">
      <c r="A85" s="237">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40"/>
      <c r="BF85" s="240"/>
      <c r="BG85" s="240"/>
      <c r="BH85" s="240"/>
      <c r="BI85" s="240"/>
      <c r="BJ85" s="240"/>
      <c r="BK85" s="240"/>
      <c r="BL85" s="240"/>
      <c r="BM85" s="240"/>
      <c r="BN85" s="240"/>
      <c r="BO85" s="240"/>
      <c r="BP85" s="240"/>
      <c r="BQ85" s="237">
        <v>79</v>
      </c>
      <c r="BR85" s="242"/>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29"/>
    </row>
    <row r="86" spans="1:131" ht="26.25" customHeight="1" x14ac:dyDescent="0.15">
      <c r="A86" s="237">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40"/>
      <c r="BF86" s="240"/>
      <c r="BG86" s="240"/>
      <c r="BH86" s="240"/>
      <c r="BI86" s="240"/>
      <c r="BJ86" s="240"/>
      <c r="BK86" s="240"/>
      <c r="BL86" s="240"/>
      <c r="BM86" s="240"/>
      <c r="BN86" s="240"/>
      <c r="BO86" s="240"/>
      <c r="BP86" s="240"/>
      <c r="BQ86" s="237">
        <v>80</v>
      </c>
      <c r="BR86" s="242"/>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29"/>
    </row>
    <row r="87" spans="1:131" ht="26.25" customHeight="1" x14ac:dyDescent="0.15">
      <c r="A87" s="243">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40"/>
      <c r="BF87" s="240"/>
      <c r="BG87" s="240"/>
      <c r="BH87" s="240"/>
      <c r="BI87" s="240"/>
      <c r="BJ87" s="240"/>
      <c r="BK87" s="240"/>
      <c r="BL87" s="240"/>
      <c r="BM87" s="240"/>
      <c r="BN87" s="240"/>
      <c r="BO87" s="240"/>
      <c r="BP87" s="240"/>
      <c r="BQ87" s="237">
        <v>81</v>
      </c>
      <c r="BR87" s="242"/>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29"/>
    </row>
    <row r="88" spans="1:131" ht="26.25" customHeight="1" thickBot="1" x14ac:dyDescent="0.2">
      <c r="A88" s="239" t="s">
        <v>376</v>
      </c>
      <c r="B88" s="938" t="s">
        <v>401</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v>1104</v>
      </c>
      <c r="AG88" s="960"/>
      <c r="AH88" s="960"/>
      <c r="AI88" s="960"/>
      <c r="AJ88" s="960"/>
      <c r="AK88" s="964"/>
      <c r="AL88" s="964"/>
      <c r="AM88" s="964"/>
      <c r="AN88" s="964"/>
      <c r="AO88" s="964"/>
      <c r="AP88" s="960">
        <v>574</v>
      </c>
      <c r="AQ88" s="960"/>
      <c r="AR88" s="960"/>
      <c r="AS88" s="960"/>
      <c r="AT88" s="960"/>
      <c r="AU88" s="960">
        <v>34</v>
      </c>
      <c r="AV88" s="960"/>
      <c r="AW88" s="960"/>
      <c r="AX88" s="960"/>
      <c r="AY88" s="960"/>
      <c r="AZ88" s="961"/>
      <c r="BA88" s="961"/>
      <c r="BB88" s="961"/>
      <c r="BC88" s="961"/>
      <c r="BD88" s="962"/>
      <c r="BE88" s="240"/>
      <c r="BF88" s="240"/>
      <c r="BG88" s="240"/>
      <c r="BH88" s="240"/>
      <c r="BI88" s="240"/>
      <c r="BJ88" s="240"/>
      <c r="BK88" s="240"/>
      <c r="BL88" s="240"/>
      <c r="BM88" s="240"/>
      <c r="BN88" s="240"/>
      <c r="BO88" s="240"/>
      <c r="BP88" s="240"/>
      <c r="BQ88" s="237">
        <v>82</v>
      </c>
      <c r="BR88" s="242"/>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29"/>
    </row>
    <row r="89" spans="1:131" ht="26.25" hidden="1" customHeight="1" x14ac:dyDescent="0.15">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29"/>
    </row>
    <row r="90" spans="1:131" ht="26.25" hidden="1" customHeight="1" x14ac:dyDescent="0.15">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29"/>
    </row>
    <row r="91" spans="1:131" ht="26.25" hidden="1" customHeight="1" x14ac:dyDescent="0.15">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29"/>
    </row>
    <row r="92" spans="1:131" ht="26.25" hidden="1" customHeight="1" x14ac:dyDescent="0.15">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29"/>
    </row>
    <row r="93" spans="1:131" ht="26.25" hidden="1" customHeight="1" x14ac:dyDescent="0.15">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29"/>
    </row>
    <row r="94" spans="1:131" ht="26.25" hidden="1" customHeight="1" x14ac:dyDescent="0.15">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29"/>
    </row>
    <row r="95" spans="1:131" ht="26.25" hidden="1" customHeight="1" x14ac:dyDescent="0.15">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29"/>
    </row>
    <row r="96" spans="1:131" ht="26.25" hidden="1" customHeight="1" x14ac:dyDescent="0.15">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29"/>
    </row>
    <row r="97" spans="1:131" ht="26.25" hidden="1" customHeight="1" x14ac:dyDescent="0.15">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29"/>
    </row>
    <row r="98" spans="1:131" ht="26.25" hidden="1" customHeight="1" x14ac:dyDescent="0.15">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29"/>
    </row>
    <row r="99" spans="1:131" ht="26.25" hidden="1" customHeight="1" x14ac:dyDescent="0.15">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29"/>
    </row>
    <row r="100" spans="1:131" ht="26.25" hidden="1" customHeight="1" x14ac:dyDescent="0.15">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29"/>
    </row>
    <row r="101" spans="1:131" ht="26.25" hidden="1" customHeight="1" x14ac:dyDescent="0.15">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29"/>
    </row>
    <row r="102" spans="1:131" ht="26.25" customHeight="1" thickBot="1" x14ac:dyDescent="0.2">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376</v>
      </c>
      <c r="BR102" s="938" t="s">
        <v>402</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v>47</v>
      </c>
      <c r="CS102" s="954"/>
      <c r="CT102" s="954"/>
      <c r="CU102" s="954"/>
      <c r="CV102" s="955"/>
      <c r="CW102" s="953">
        <v>52</v>
      </c>
      <c r="CX102" s="954"/>
      <c r="CY102" s="954"/>
      <c r="CZ102" s="954"/>
      <c r="DA102" s="955"/>
      <c r="DB102" s="953">
        <v>49</v>
      </c>
      <c r="DC102" s="954"/>
      <c r="DD102" s="954"/>
      <c r="DE102" s="954"/>
      <c r="DF102" s="955"/>
      <c r="DG102" s="953"/>
      <c r="DH102" s="954"/>
      <c r="DI102" s="954"/>
      <c r="DJ102" s="954"/>
      <c r="DK102" s="955"/>
      <c r="DL102" s="953"/>
      <c r="DM102" s="954"/>
      <c r="DN102" s="954"/>
      <c r="DO102" s="954"/>
      <c r="DP102" s="955"/>
      <c r="DQ102" s="953"/>
      <c r="DR102" s="954"/>
      <c r="DS102" s="954"/>
      <c r="DT102" s="954"/>
      <c r="DU102" s="955"/>
      <c r="DV102" s="938"/>
      <c r="DW102" s="939"/>
      <c r="DX102" s="939"/>
      <c r="DY102" s="939"/>
      <c r="DZ102" s="940"/>
      <c r="EA102" s="229"/>
    </row>
    <row r="103" spans="1:131" ht="26.25" customHeight="1" x14ac:dyDescent="0.15">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41" t="s">
        <v>403</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9"/>
    </row>
    <row r="104" spans="1:131" ht="26.25" customHeight="1" x14ac:dyDescent="0.15">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42" t="s">
        <v>404</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9"/>
    </row>
    <row r="105" spans="1:131" ht="11.25" customHeight="1" x14ac:dyDescent="0.15">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x14ac:dyDescent="0.15">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x14ac:dyDescent="0.2">
      <c r="A107" s="248" t="s">
        <v>405</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406</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x14ac:dyDescent="0.15">
      <c r="A108" s="943" t="s">
        <v>407</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408</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9" customFormat="1" ht="26.25" customHeight="1" x14ac:dyDescent="0.15">
      <c r="A109" s="896" t="s">
        <v>409</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410</v>
      </c>
      <c r="AB109" s="897"/>
      <c r="AC109" s="897"/>
      <c r="AD109" s="897"/>
      <c r="AE109" s="898"/>
      <c r="AF109" s="899" t="s">
        <v>411</v>
      </c>
      <c r="AG109" s="897"/>
      <c r="AH109" s="897"/>
      <c r="AI109" s="897"/>
      <c r="AJ109" s="898"/>
      <c r="AK109" s="899" t="s">
        <v>294</v>
      </c>
      <c r="AL109" s="897"/>
      <c r="AM109" s="897"/>
      <c r="AN109" s="897"/>
      <c r="AO109" s="898"/>
      <c r="AP109" s="899" t="s">
        <v>412</v>
      </c>
      <c r="AQ109" s="897"/>
      <c r="AR109" s="897"/>
      <c r="AS109" s="897"/>
      <c r="AT109" s="930"/>
      <c r="AU109" s="896" t="s">
        <v>409</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410</v>
      </c>
      <c r="BR109" s="897"/>
      <c r="BS109" s="897"/>
      <c r="BT109" s="897"/>
      <c r="BU109" s="898"/>
      <c r="BV109" s="899" t="s">
        <v>411</v>
      </c>
      <c r="BW109" s="897"/>
      <c r="BX109" s="897"/>
      <c r="BY109" s="897"/>
      <c r="BZ109" s="898"/>
      <c r="CA109" s="899" t="s">
        <v>294</v>
      </c>
      <c r="CB109" s="897"/>
      <c r="CC109" s="897"/>
      <c r="CD109" s="897"/>
      <c r="CE109" s="898"/>
      <c r="CF109" s="937" t="s">
        <v>412</v>
      </c>
      <c r="CG109" s="937"/>
      <c r="CH109" s="937"/>
      <c r="CI109" s="937"/>
      <c r="CJ109" s="937"/>
      <c r="CK109" s="899" t="s">
        <v>413</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410</v>
      </c>
      <c r="DH109" s="897"/>
      <c r="DI109" s="897"/>
      <c r="DJ109" s="897"/>
      <c r="DK109" s="898"/>
      <c r="DL109" s="899" t="s">
        <v>411</v>
      </c>
      <c r="DM109" s="897"/>
      <c r="DN109" s="897"/>
      <c r="DO109" s="897"/>
      <c r="DP109" s="898"/>
      <c r="DQ109" s="899" t="s">
        <v>294</v>
      </c>
      <c r="DR109" s="897"/>
      <c r="DS109" s="897"/>
      <c r="DT109" s="897"/>
      <c r="DU109" s="898"/>
      <c r="DV109" s="899" t="s">
        <v>412</v>
      </c>
      <c r="DW109" s="897"/>
      <c r="DX109" s="897"/>
      <c r="DY109" s="897"/>
      <c r="DZ109" s="930"/>
    </row>
    <row r="110" spans="1:131" s="229" customFormat="1" ht="26.25" customHeight="1" x14ac:dyDescent="0.15">
      <c r="A110" s="808" t="s">
        <v>414</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557913</v>
      </c>
      <c r="AB110" s="890"/>
      <c r="AC110" s="890"/>
      <c r="AD110" s="890"/>
      <c r="AE110" s="891"/>
      <c r="AF110" s="892">
        <v>596874</v>
      </c>
      <c r="AG110" s="890"/>
      <c r="AH110" s="890"/>
      <c r="AI110" s="890"/>
      <c r="AJ110" s="891"/>
      <c r="AK110" s="892">
        <v>650246</v>
      </c>
      <c r="AL110" s="890"/>
      <c r="AM110" s="890"/>
      <c r="AN110" s="890"/>
      <c r="AO110" s="891"/>
      <c r="AP110" s="893">
        <v>19.7</v>
      </c>
      <c r="AQ110" s="894"/>
      <c r="AR110" s="894"/>
      <c r="AS110" s="894"/>
      <c r="AT110" s="895"/>
      <c r="AU110" s="931" t="s">
        <v>69</v>
      </c>
      <c r="AV110" s="932"/>
      <c r="AW110" s="932"/>
      <c r="AX110" s="932"/>
      <c r="AY110" s="932"/>
      <c r="AZ110" s="861" t="s">
        <v>415</v>
      </c>
      <c r="BA110" s="809"/>
      <c r="BB110" s="809"/>
      <c r="BC110" s="809"/>
      <c r="BD110" s="809"/>
      <c r="BE110" s="809"/>
      <c r="BF110" s="809"/>
      <c r="BG110" s="809"/>
      <c r="BH110" s="809"/>
      <c r="BI110" s="809"/>
      <c r="BJ110" s="809"/>
      <c r="BK110" s="809"/>
      <c r="BL110" s="809"/>
      <c r="BM110" s="809"/>
      <c r="BN110" s="809"/>
      <c r="BO110" s="809"/>
      <c r="BP110" s="810"/>
      <c r="BQ110" s="862">
        <v>6901791</v>
      </c>
      <c r="BR110" s="843"/>
      <c r="BS110" s="843"/>
      <c r="BT110" s="843"/>
      <c r="BU110" s="843"/>
      <c r="BV110" s="843">
        <v>7315238</v>
      </c>
      <c r="BW110" s="843"/>
      <c r="BX110" s="843"/>
      <c r="BY110" s="843"/>
      <c r="BZ110" s="843"/>
      <c r="CA110" s="843">
        <v>8256605</v>
      </c>
      <c r="CB110" s="843"/>
      <c r="CC110" s="843"/>
      <c r="CD110" s="843"/>
      <c r="CE110" s="843"/>
      <c r="CF110" s="867">
        <v>250.4</v>
      </c>
      <c r="CG110" s="868"/>
      <c r="CH110" s="868"/>
      <c r="CI110" s="868"/>
      <c r="CJ110" s="868"/>
      <c r="CK110" s="927" t="s">
        <v>416</v>
      </c>
      <c r="CL110" s="820"/>
      <c r="CM110" s="861" t="s">
        <v>417</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121</v>
      </c>
      <c r="DH110" s="843"/>
      <c r="DI110" s="843"/>
      <c r="DJ110" s="843"/>
      <c r="DK110" s="843"/>
      <c r="DL110" s="843" t="s">
        <v>121</v>
      </c>
      <c r="DM110" s="843"/>
      <c r="DN110" s="843"/>
      <c r="DO110" s="843"/>
      <c r="DP110" s="843"/>
      <c r="DQ110" s="843" t="s">
        <v>121</v>
      </c>
      <c r="DR110" s="843"/>
      <c r="DS110" s="843"/>
      <c r="DT110" s="843"/>
      <c r="DU110" s="843"/>
      <c r="DV110" s="844" t="s">
        <v>121</v>
      </c>
      <c r="DW110" s="844"/>
      <c r="DX110" s="844"/>
      <c r="DY110" s="844"/>
      <c r="DZ110" s="845"/>
    </row>
    <row r="111" spans="1:131" s="229" customFormat="1" ht="26.25" customHeight="1" x14ac:dyDescent="0.15">
      <c r="A111" s="775" t="s">
        <v>418</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121</v>
      </c>
      <c r="AB111" s="920"/>
      <c r="AC111" s="920"/>
      <c r="AD111" s="920"/>
      <c r="AE111" s="921"/>
      <c r="AF111" s="922" t="s">
        <v>121</v>
      </c>
      <c r="AG111" s="920"/>
      <c r="AH111" s="920"/>
      <c r="AI111" s="920"/>
      <c r="AJ111" s="921"/>
      <c r="AK111" s="922" t="s">
        <v>121</v>
      </c>
      <c r="AL111" s="920"/>
      <c r="AM111" s="920"/>
      <c r="AN111" s="920"/>
      <c r="AO111" s="921"/>
      <c r="AP111" s="923" t="s">
        <v>121</v>
      </c>
      <c r="AQ111" s="924"/>
      <c r="AR111" s="924"/>
      <c r="AS111" s="924"/>
      <c r="AT111" s="925"/>
      <c r="AU111" s="933"/>
      <c r="AV111" s="934"/>
      <c r="AW111" s="934"/>
      <c r="AX111" s="934"/>
      <c r="AY111" s="934"/>
      <c r="AZ111" s="816" t="s">
        <v>419</v>
      </c>
      <c r="BA111" s="753"/>
      <c r="BB111" s="753"/>
      <c r="BC111" s="753"/>
      <c r="BD111" s="753"/>
      <c r="BE111" s="753"/>
      <c r="BF111" s="753"/>
      <c r="BG111" s="753"/>
      <c r="BH111" s="753"/>
      <c r="BI111" s="753"/>
      <c r="BJ111" s="753"/>
      <c r="BK111" s="753"/>
      <c r="BL111" s="753"/>
      <c r="BM111" s="753"/>
      <c r="BN111" s="753"/>
      <c r="BO111" s="753"/>
      <c r="BP111" s="754"/>
      <c r="BQ111" s="817" t="s">
        <v>121</v>
      </c>
      <c r="BR111" s="818"/>
      <c r="BS111" s="818"/>
      <c r="BT111" s="818"/>
      <c r="BU111" s="818"/>
      <c r="BV111" s="818" t="s">
        <v>121</v>
      </c>
      <c r="BW111" s="818"/>
      <c r="BX111" s="818"/>
      <c r="BY111" s="818"/>
      <c r="BZ111" s="818"/>
      <c r="CA111" s="818" t="s">
        <v>121</v>
      </c>
      <c r="CB111" s="818"/>
      <c r="CC111" s="818"/>
      <c r="CD111" s="818"/>
      <c r="CE111" s="818"/>
      <c r="CF111" s="876" t="s">
        <v>121</v>
      </c>
      <c r="CG111" s="877"/>
      <c r="CH111" s="877"/>
      <c r="CI111" s="877"/>
      <c r="CJ111" s="877"/>
      <c r="CK111" s="928"/>
      <c r="CL111" s="822"/>
      <c r="CM111" s="816" t="s">
        <v>420</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121</v>
      </c>
      <c r="DH111" s="818"/>
      <c r="DI111" s="818"/>
      <c r="DJ111" s="818"/>
      <c r="DK111" s="818"/>
      <c r="DL111" s="818" t="s">
        <v>121</v>
      </c>
      <c r="DM111" s="818"/>
      <c r="DN111" s="818"/>
      <c r="DO111" s="818"/>
      <c r="DP111" s="818"/>
      <c r="DQ111" s="818" t="s">
        <v>121</v>
      </c>
      <c r="DR111" s="818"/>
      <c r="DS111" s="818"/>
      <c r="DT111" s="818"/>
      <c r="DU111" s="818"/>
      <c r="DV111" s="795" t="s">
        <v>121</v>
      </c>
      <c r="DW111" s="795"/>
      <c r="DX111" s="795"/>
      <c r="DY111" s="795"/>
      <c r="DZ111" s="796"/>
    </row>
    <row r="112" spans="1:131" s="229" customFormat="1" ht="26.25" customHeight="1" x14ac:dyDescent="0.15">
      <c r="A112" s="913" t="s">
        <v>421</v>
      </c>
      <c r="B112" s="914"/>
      <c r="C112" s="753" t="s">
        <v>422</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121</v>
      </c>
      <c r="AB112" s="781"/>
      <c r="AC112" s="781"/>
      <c r="AD112" s="781"/>
      <c r="AE112" s="782"/>
      <c r="AF112" s="783" t="s">
        <v>121</v>
      </c>
      <c r="AG112" s="781"/>
      <c r="AH112" s="781"/>
      <c r="AI112" s="781"/>
      <c r="AJ112" s="782"/>
      <c r="AK112" s="783" t="s">
        <v>121</v>
      </c>
      <c r="AL112" s="781"/>
      <c r="AM112" s="781"/>
      <c r="AN112" s="781"/>
      <c r="AO112" s="782"/>
      <c r="AP112" s="825" t="s">
        <v>121</v>
      </c>
      <c r="AQ112" s="826"/>
      <c r="AR112" s="826"/>
      <c r="AS112" s="826"/>
      <c r="AT112" s="827"/>
      <c r="AU112" s="933"/>
      <c r="AV112" s="934"/>
      <c r="AW112" s="934"/>
      <c r="AX112" s="934"/>
      <c r="AY112" s="934"/>
      <c r="AZ112" s="816" t="s">
        <v>423</v>
      </c>
      <c r="BA112" s="753"/>
      <c r="BB112" s="753"/>
      <c r="BC112" s="753"/>
      <c r="BD112" s="753"/>
      <c r="BE112" s="753"/>
      <c r="BF112" s="753"/>
      <c r="BG112" s="753"/>
      <c r="BH112" s="753"/>
      <c r="BI112" s="753"/>
      <c r="BJ112" s="753"/>
      <c r="BK112" s="753"/>
      <c r="BL112" s="753"/>
      <c r="BM112" s="753"/>
      <c r="BN112" s="753"/>
      <c r="BO112" s="753"/>
      <c r="BP112" s="754"/>
      <c r="BQ112" s="817">
        <v>2325881</v>
      </c>
      <c r="BR112" s="818"/>
      <c r="BS112" s="818"/>
      <c r="BT112" s="818"/>
      <c r="BU112" s="818"/>
      <c r="BV112" s="818">
        <v>2135896</v>
      </c>
      <c r="BW112" s="818"/>
      <c r="BX112" s="818"/>
      <c r="BY112" s="818"/>
      <c r="BZ112" s="818"/>
      <c r="CA112" s="818">
        <v>2459352</v>
      </c>
      <c r="CB112" s="818"/>
      <c r="CC112" s="818"/>
      <c r="CD112" s="818"/>
      <c r="CE112" s="818"/>
      <c r="CF112" s="876">
        <v>74.599999999999994</v>
      </c>
      <c r="CG112" s="877"/>
      <c r="CH112" s="877"/>
      <c r="CI112" s="877"/>
      <c r="CJ112" s="877"/>
      <c r="CK112" s="928"/>
      <c r="CL112" s="822"/>
      <c r="CM112" s="816" t="s">
        <v>424</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121</v>
      </c>
      <c r="DH112" s="818"/>
      <c r="DI112" s="818"/>
      <c r="DJ112" s="818"/>
      <c r="DK112" s="818"/>
      <c r="DL112" s="818" t="s">
        <v>121</v>
      </c>
      <c r="DM112" s="818"/>
      <c r="DN112" s="818"/>
      <c r="DO112" s="818"/>
      <c r="DP112" s="818"/>
      <c r="DQ112" s="818" t="s">
        <v>121</v>
      </c>
      <c r="DR112" s="818"/>
      <c r="DS112" s="818"/>
      <c r="DT112" s="818"/>
      <c r="DU112" s="818"/>
      <c r="DV112" s="795" t="s">
        <v>121</v>
      </c>
      <c r="DW112" s="795"/>
      <c r="DX112" s="795"/>
      <c r="DY112" s="795"/>
      <c r="DZ112" s="796"/>
    </row>
    <row r="113" spans="1:130" s="229" customFormat="1" ht="26.25" customHeight="1" x14ac:dyDescent="0.15">
      <c r="A113" s="915"/>
      <c r="B113" s="916"/>
      <c r="C113" s="753" t="s">
        <v>425</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171014</v>
      </c>
      <c r="AB113" s="920"/>
      <c r="AC113" s="920"/>
      <c r="AD113" s="920"/>
      <c r="AE113" s="921"/>
      <c r="AF113" s="922">
        <v>197635</v>
      </c>
      <c r="AG113" s="920"/>
      <c r="AH113" s="920"/>
      <c r="AI113" s="920"/>
      <c r="AJ113" s="921"/>
      <c r="AK113" s="922">
        <v>211100</v>
      </c>
      <c r="AL113" s="920"/>
      <c r="AM113" s="920"/>
      <c r="AN113" s="920"/>
      <c r="AO113" s="921"/>
      <c r="AP113" s="923">
        <v>6.4</v>
      </c>
      <c r="AQ113" s="924"/>
      <c r="AR113" s="924"/>
      <c r="AS113" s="924"/>
      <c r="AT113" s="925"/>
      <c r="AU113" s="933"/>
      <c r="AV113" s="934"/>
      <c r="AW113" s="934"/>
      <c r="AX113" s="934"/>
      <c r="AY113" s="934"/>
      <c r="AZ113" s="816" t="s">
        <v>426</v>
      </c>
      <c r="BA113" s="753"/>
      <c r="BB113" s="753"/>
      <c r="BC113" s="753"/>
      <c r="BD113" s="753"/>
      <c r="BE113" s="753"/>
      <c r="BF113" s="753"/>
      <c r="BG113" s="753"/>
      <c r="BH113" s="753"/>
      <c r="BI113" s="753"/>
      <c r="BJ113" s="753"/>
      <c r="BK113" s="753"/>
      <c r="BL113" s="753"/>
      <c r="BM113" s="753"/>
      <c r="BN113" s="753"/>
      <c r="BO113" s="753"/>
      <c r="BP113" s="754"/>
      <c r="BQ113" s="817">
        <v>36991</v>
      </c>
      <c r="BR113" s="818"/>
      <c r="BS113" s="818"/>
      <c r="BT113" s="818"/>
      <c r="BU113" s="818"/>
      <c r="BV113" s="818">
        <v>32987</v>
      </c>
      <c r="BW113" s="818"/>
      <c r="BX113" s="818"/>
      <c r="BY113" s="818"/>
      <c r="BZ113" s="818"/>
      <c r="CA113" s="818">
        <v>33645</v>
      </c>
      <c r="CB113" s="818"/>
      <c r="CC113" s="818"/>
      <c r="CD113" s="818"/>
      <c r="CE113" s="818"/>
      <c r="CF113" s="876">
        <v>1</v>
      </c>
      <c r="CG113" s="877"/>
      <c r="CH113" s="877"/>
      <c r="CI113" s="877"/>
      <c r="CJ113" s="877"/>
      <c r="CK113" s="928"/>
      <c r="CL113" s="822"/>
      <c r="CM113" s="816" t="s">
        <v>427</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121</v>
      </c>
      <c r="DH113" s="781"/>
      <c r="DI113" s="781"/>
      <c r="DJ113" s="781"/>
      <c r="DK113" s="782"/>
      <c r="DL113" s="783" t="s">
        <v>121</v>
      </c>
      <c r="DM113" s="781"/>
      <c r="DN113" s="781"/>
      <c r="DO113" s="781"/>
      <c r="DP113" s="782"/>
      <c r="DQ113" s="783" t="s">
        <v>121</v>
      </c>
      <c r="DR113" s="781"/>
      <c r="DS113" s="781"/>
      <c r="DT113" s="781"/>
      <c r="DU113" s="782"/>
      <c r="DV113" s="825" t="s">
        <v>121</v>
      </c>
      <c r="DW113" s="826"/>
      <c r="DX113" s="826"/>
      <c r="DY113" s="826"/>
      <c r="DZ113" s="827"/>
    </row>
    <row r="114" spans="1:130" s="229" customFormat="1" ht="26.25" customHeight="1" x14ac:dyDescent="0.15">
      <c r="A114" s="915"/>
      <c r="B114" s="916"/>
      <c r="C114" s="753" t="s">
        <v>428</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v>8251</v>
      </c>
      <c r="AB114" s="781"/>
      <c r="AC114" s="781"/>
      <c r="AD114" s="781"/>
      <c r="AE114" s="782"/>
      <c r="AF114" s="783">
        <v>9120</v>
      </c>
      <c r="AG114" s="781"/>
      <c r="AH114" s="781"/>
      <c r="AI114" s="781"/>
      <c r="AJ114" s="782"/>
      <c r="AK114" s="783">
        <v>9116</v>
      </c>
      <c r="AL114" s="781"/>
      <c r="AM114" s="781"/>
      <c r="AN114" s="781"/>
      <c r="AO114" s="782"/>
      <c r="AP114" s="825">
        <v>0.3</v>
      </c>
      <c r="AQ114" s="826"/>
      <c r="AR114" s="826"/>
      <c r="AS114" s="826"/>
      <c r="AT114" s="827"/>
      <c r="AU114" s="933"/>
      <c r="AV114" s="934"/>
      <c r="AW114" s="934"/>
      <c r="AX114" s="934"/>
      <c r="AY114" s="934"/>
      <c r="AZ114" s="816" t="s">
        <v>429</v>
      </c>
      <c r="BA114" s="753"/>
      <c r="BB114" s="753"/>
      <c r="BC114" s="753"/>
      <c r="BD114" s="753"/>
      <c r="BE114" s="753"/>
      <c r="BF114" s="753"/>
      <c r="BG114" s="753"/>
      <c r="BH114" s="753"/>
      <c r="BI114" s="753"/>
      <c r="BJ114" s="753"/>
      <c r="BK114" s="753"/>
      <c r="BL114" s="753"/>
      <c r="BM114" s="753"/>
      <c r="BN114" s="753"/>
      <c r="BO114" s="753"/>
      <c r="BP114" s="754"/>
      <c r="BQ114" s="817">
        <v>654490</v>
      </c>
      <c r="BR114" s="818"/>
      <c r="BS114" s="818"/>
      <c r="BT114" s="818"/>
      <c r="BU114" s="818"/>
      <c r="BV114" s="818">
        <v>619021</v>
      </c>
      <c r="BW114" s="818"/>
      <c r="BX114" s="818"/>
      <c r="BY114" s="818"/>
      <c r="BZ114" s="818"/>
      <c r="CA114" s="818">
        <v>612391</v>
      </c>
      <c r="CB114" s="818"/>
      <c r="CC114" s="818"/>
      <c r="CD114" s="818"/>
      <c r="CE114" s="818"/>
      <c r="CF114" s="876">
        <v>18.600000000000001</v>
      </c>
      <c r="CG114" s="877"/>
      <c r="CH114" s="877"/>
      <c r="CI114" s="877"/>
      <c r="CJ114" s="877"/>
      <c r="CK114" s="928"/>
      <c r="CL114" s="822"/>
      <c r="CM114" s="816" t="s">
        <v>430</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121</v>
      </c>
      <c r="DH114" s="781"/>
      <c r="DI114" s="781"/>
      <c r="DJ114" s="781"/>
      <c r="DK114" s="782"/>
      <c r="DL114" s="783" t="s">
        <v>121</v>
      </c>
      <c r="DM114" s="781"/>
      <c r="DN114" s="781"/>
      <c r="DO114" s="781"/>
      <c r="DP114" s="782"/>
      <c r="DQ114" s="783" t="s">
        <v>121</v>
      </c>
      <c r="DR114" s="781"/>
      <c r="DS114" s="781"/>
      <c r="DT114" s="781"/>
      <c r="DU114" s="782"/>
      <c r="DV114" s="825" t="s">
        <v>121</v>
      </c>
      <c r="DW114" s="826"/>
      <c r="DX114" s="826"/>
      <c r="DY114" s="826"/>
      <c r="DZ114" s="827"/>
    </row>
    <row r="115" spans="1:130" s="229" customFormat="1" ht="26.25" customHeight="1" x14ac:dyDescent="0.15">
      <c r="A115" s="915"/>
      <c r="B115" s="916"/>
      <c r="C115" s="753" t="s">
        <v>431</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t="s">
        <v>121</v>
      </c>
      <c r="AB115" s="920"/>
      <c r="AC115" s="920"/>
      <c r="AD115" s="920"/>
      <c r="AE115" s="921"/>
      <c r="AF115" s="922" t="s">
        <v>121</v>
      </c>
      <c r="AG115" s="920"/>
      <c r="AH115" s="920"/>
      <c r="AI115" s="920"/>
      <c r="AJ115" s="921"/>
      <c r="AK115" s="922" t="s">
        <v>121</v>
      </c>
      <c r="AL115" s="920"/>
      <c r="AM115" s="920"/>
      <c r="AN115" s="920"/>
      <c r="AO115" s="921"/>
      <c r="AP115" s="923" t="s">
        <v>121</v>
      </c>
      <c r="AQ115" s="924"/>
      <c r="AR115" s="924"/>
      <c r="AS115" s="924"/>
      <c r="AT115" s="925"/>
      <c r="AU115" s="933"/>
      <c r="AV115" s="934"/>
      <c r="AW115" s="934"/>
      <c r="AX115" s="934"/>
      <c r="AY115" s="934"/>
      <c r="AZ115" s="816" t="s">
        <v>432</v>
      </c>
      <c r="BA115" s="753"/>
      <c r="BB115" s="753"/>
      <c r="BC115" s="753"/>
      <c r="BD115" s="753"/>
      <c r="BE115" s="753"/>
      <c r="BF115" s="753"/>
      <c r="BG115" s="753"/>
      <c r="BH115" s="753"/>
      <c r="BI115" s="753"/>
      <c r="BJ115" s="753"/>
      <c r="BK115" s="753"/>
      <c r="BL115" s="753"/>
      <c r="BM115" s="753"/>
      <c r="BN115" s="753"/>
      <c r="BO115" s="753"/>
      <c r="BP115" s="754"/>
      <c r="BQ115" s="817" t="s">
        <v>121</v>
      </c>
      <c r="BR115" s="818"/>
      <c r="BS115" s="818"/>
      <c r="BT115" s="818"/>
      <c r="BU115" s="818"/>
      <c r="BV115" s="818" t="s">
        <v>121</v>
      </c>
      <c r="BW115" s="818"/>
      <c r="BX115" s="818"/>
      <c r="BY115" s="818"/>
      <c r="BZ115" s="818"/>
      <c r="CA115" s="818" t="s">
        <v>121</v>
      </c>
      <c r="CB115" s="818"/>
      <c r="CC115" s="818"/>
      <c r="CD115" s="818"/>
      <c r="CE115" s="818"/>
      <c r="CF115" s="876" t="s">
        <v>121</v>
      </c>
      <c r="CG115" s="877"/>
      <c r="CH115" s="877"/>
      <c r="CI115" s="877"/>
      <c r="CJ115" s="877"/>
      <c r="CK115" s="928"/>
      <c r="CL115" s="822"/>
      <c r="CM115" s="816" t="s">
        <v>433</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121</v>
      </c>
      <c r="DH115" s="781"/>
      <c r="DI115" s="781"/>
      <c r="DJ115" s="781"/>
      <c r="DK115" s="782"/>
      <c r="DL115" s="783" t="s">
        <v>121</v>
      </c>
      <c r="DM115" s="781"/>
      <c r="DN115" s="781"/>
      <c r="DO115" s="781"/>
      <c r="DP115" s="782"/>
      <c r="DQ115" s="783" t="s">
        <v>121</v>
      </c>
      <c r="DR115" s="781"/>
      <c r="DS115" s="781"/>
      <c r="DT115" s="781"/>
      <c r="DU115" s="782"/>
      <c r="DV115" s="825" t="s">
        <v>121</v>
      </c>
      <c r="DW115" s="826"/>
      <c r="DX115" s="826"/>
      <c r="DY115" s="826"/>
      <c r="DZ115" s="827"/>
    </row>
    <row r="116" spans="1:130" s="229" customFormat="1" ht="26.25" customHeight="1" x14ac:dyDescent="0.15">
      <c r="A116" s="917"/>
      <c r="B116" s="918"/>
      <c r="C116" s="840" t="s">
        <v>434</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121</v>
      </c>
      <c r="AB116" s="781"/>
      <c r="AC116" s="781"/>
      <c r="AD116" s="781"/>
      <c r="AE116" s="782"/>
      <c r="AF116" s="783" t="s">
        <v>121</v>
      </c>
      <c r="AG116" s="781"/>
      <c r="AH116" s="781"/>
      <c r="AI116" s="781"/>
      <c r="AJ116" s="782"/>
      <c r="AK116" s="783" t="s">
        <v>121</v>
      </c>
      <c r="AL116" s="781"/>
      <c r="AM116" s="781"/>
      <c r="AN116" s="781"/>
      <c r="AO116" s="782"/>
      <c r="AP116" s="825" t="s">
        <v>121</v>
      </c>
      <c r="AQ116" s="826"/>
      <c r="AR116" s="826"/>
      <c r="AS116" s="826"/>
      <c r="AT116" s="827"/>
      <c r="AU116" s="933"/>
      <c r="AV116" s="934"/>
      <c r="AW116" s="934"/>
      <c r="AX116" s="934"/>
      <c r="AY116" s="934"/>
      <c r="AZ116" s="910" t="s">
        <v>435</v>
      </c>
      <c r="BA116" s="911"/>
      <c r="BB116" s="911"/>
      <c r="BC116" s="911"/>
      <c r="BD116" s="911"/>
      <c r="BE116" s="911"/>
      <c r="BF116" s="911"/>
      <c r="BG116" s="911"/>
      <c r="BH116" s="911"/>
      <c r="BI116" s="911"/>
      <c r="BJ116" s="911"/>
      <c r="BK116" s="911"/>
      <c r="BL116" s="911"/>
      <c r="BM116" s="911"/>
      <c r="BN116" s="911"/>
      <c r="BO116" s="911"/>
      <c r="BP116" s="912"/>
      <c r="BQ116" s="817" t="s">
        <v>121</v>
      </c>
      <c r="BR116" s="818"/>
      <c r="BS116" s="818"/>
      <c r="BT116" s="818"/>
      <c r="BU116" s="818"/>
      <c r="BV116" s="818" t="s">
        <v>121</v>
      </c>
      <c r="BW116" s="818"/>
      <c r="BX116" s="818"/>
      <c r="BY116" s="818"/>
      <c r="BZ116" s="818"/>
      <c r="CA116" s="818" t="s">
        <v>121</v>
      </c>
      <c r="CB116" s="818"/>
      <c r="CC116" s="818"/>
      <c r="CD116" s="818"/>
      <c r="CE116" s="818"/>
      <c r="CF116" s="876" t="s">
        <v>121</v>
      </c>
      <c r="CG116" s="877"/>
      <c r="CH116" s="877"/>
      <c r="CI116" s="877"/>
      <c r="CJ116" s="877"/>
      <c r="CK116" s="928"/>
      <c r="CL116" s="822"/>
      <c r="CM116" s="816" t="s">
        <v>436</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t="s">
        <v>121</v>
      </c>
      <c r="DH116" s="781"/>
      <c r="DI116" s="781"/>
      <c r="DJ116" s="781"/>
      <c r="DK116" s="782"/>
      <c r="DL116" s="783" t="s">
        <v>121</v>
      </c>
      <c r="DM116" s="781"/>
      <c r="DN116" s="781"/>
      <c r="DO116" s="781"/>
      <c r="DP116" s="782"/>
      <c r="DQ116" s="783" t="s">
        <v>121</v>
      </c>
      <c r="DR116" s="781"/>
      <c r="DS116" s="781"/>
      <c r="DT116" s="781"/>
      <c r="DU116" s="782"/>
      <c r="DV116" s="825" t="s">
        <v>121</v>
      </c>
      <c r="DW116" s="826"/>
      <c r="DX116" s="826"/>
      <c r="DY116" s="826"/>
      <c r="DZ116" s="827"/>
    </row>
    <row r="117" spans="1:130" s="229" customFormat="1" ht="26.25" customHeight="1" x14ac:dyDescent="0.15">
      <c r="A117" s="89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437</v>
      </c>
      <c r="Z117" s="898"/>
      <c r="AA117" s="903">
        <v>737178</v>
      </c>
      <c r="AB117" s="904"/>
      <c r="AC117" s="904"/>
      <c r="AD117" s="904"/>
      <c r="AE117" s="905"/>
      <c r="AF117" s="906">
        <v>803629</v>
      </c>
      <c r="AG117" s="904"/>
      <c r="AH117" s="904"/>
      <c r="AI117" s="904"/>
      <c r="AJ117" s="905"/>
      <c r="AK117" s="906">
        <v>870462</v>
      </c>
      <c r="AL117" s="904"/>
      <c r="AM117" s="904"/>
      <c r="AN117" s="904"/>
      <c r="AO117" s="905"/>
      <c r="AP117" s="907"/>
      <c r="AQ117" s="908"/>
      <c r="AR117" s="908"/>
      <c r="AS117" s="908"/>
      <c r="AT117" s="909"/>
      <c r="AU117" s="933"/>
      <c r="AV117" s="934"/>
      <c r="AW117" s="934"/>
      <c r="AX117" s="934"/>
      <c r="AY117" s="934"/>
      <c r="AZ117" s="864" t="s">
        <v>438</v>
      </c>
      <c r="BA117" s="865"/>
      <c r="BB117" s="865"/>
      <c r="BC117" s="865"/>
      <c r="BD117" s="865"/>
      <c r="BE117" s="865"/>
      <c r="BF117" s="865"/>
      <c r="BG117" s="865"/>
      <c r="BH117" s="865"/>
      <c r="BI117" s="865"/>
      <c r="BJ117" s="865"/>
      <c r="BK117" s="865"/>
      <c r="BL117" s="865"/>
      <c r="BM117" s="865"/>
      <c r="BN117" s="865"/>
      <c r="BO117" s="865"/>
      <c r="BP117" s="866"/>
      <c r="BQ117" s="817" t="s">
        <v>121</v>
      </c>
      <c r="BR117" s="818"/>
      <c r="BS117" s="818"/>
      <c r="BT117" s="818"/>
      <c r="BU117" s="818"/>
      <c r="BV117" s="818" t="s">
        <v>121</v>
      </c>
      <c r="BW117" s="818"/>
      <c r="BX117" s="818"/>
      <c r="BY117" s="818"/>
      <c r="BZ117" s="818"/>
      <c r="CA117" s="818" t="s">
        <v>121</v>
      </c>
      <c r="CB117" s="818"/>
      <c r="CC117" s="818"/>
      <c r="CD117" s="818"/>
      <c r="CE117" s="818"/>
      <c r="CF117" s="876" t="s">
        <v>121</v>
      </c>
      <c r="CG117" s="877"/>
      <c r="CH117" s="877"/>
      <c r="CI117" s="877"/>
      <c r="CJ117" s="877"/>
      <c r="CK117" s="928"/>
      <c r="CL117" s="822"/>
      <c r="CM117" s="816" t="s">
        <v>439</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121</v>
      </c>
      <c r="DH117" s="781"/>
      <c r="DI117" s="781"/>
      <c r="DJ117" s="781"/>
      <c r="DK117" s="782"/>
      <c r="DL117" s="783" t="s">
        <v>121</v>
      </c>
      <c r="DM117" s="781"/>
      <c r="DN117" s="781"/>
      <c r="DO117" s="781"/>
      <c r="DP117" s="782"/>
      <c r="DQ117" s="783" t="s">
        <v>121</v>
      </c>
      <c r="DR117" s="781"/>
      <c r="DS117" s="781"/>
      <c r="DT117" s="781"/>
      <c r="DU117" s="782"/>
      <c r="DV117" s="825" t="s">
        <v>121</v>
      </c>
      <c r="DW117" s="826"/>
      <c r="DX117" s="826"/>
      <c r="DY117" s="826"/>
      <c r="DZ117" s="827"/>
    </row>
    <row r="118" spans="1:130" s="229" customFormat="1" ht="26.25" customHeight="1" x14ac:dyDescent="0.15">
      <c r="A118" s="896" t="s">
        <v>413</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410</v>
      </c>
      <c r="AB118" s="897"/>
      <c r="AC118" s="897"/>
      <c r="AD118" s="897"/>
      <c r="AE118" s="898"/>
      <c r="AF118" s="899" t="s">
        <v>411</v>
      </c>
      <c r="AG118" s="897"/>
      <c r="AH118" s="897"/>
      <c r="AI118" s="897"/>
      <c r="AJ118" s="898"/>
      <c r="AK118" s="899" t="s">
        <v>294</v>
      </c>
      <c r="AL118" s="897"/>
      <c r="AM118" s="897"/>
      <c r="AN118" s="897"/>
      <c r="AO118" s="898"/>
      <c r="AP118" s="900" t="s">
        <v>412</v>
      </c>
      <c r="AQ118" s="901"/>
      <c r="AR118" s="901"/>
      <c r="AS118" s="901"/>
      <c r="AT118" s="902"/>
      <c r="AU118" s="933"/>
      <c r="AV118" s="934"/>
      <c r="AW118" s="934"/>
      <c r="AX118" s="934"/>
      <c r="AY118" s="934"/>
      <c r="AZ118" s="839" t="s">
        <v>440</v>
      </c>
      <c r="BA118" s="840"/>
      <c r="BB118" s="840"/>
      <c r="BC118" s="840"/>
      <c r="BD118" s="840"/>
      <c r="BE118" s="840"/>
      <c r="BF118" s="840"/>
      <c r="BG118" s="840"/>
      <c r="BH118" s="840"/>
      <c r="BI118" s="840"/>
      <c r="BJ118" s="840"/>
      <c r="BK118" s="840"/>
      <c r="BL118" s="840"/>
      <c r="BM118" s="840"/>
      <c r="BN118" s="840"/>
      <c r="BO118" s="840"/>
      <c r="BP118" s="841"/>
      <c r="BQ118" s="880" t="s">
        <v>121</v>
      </c>
      <c r="BR118" s="846"/>
      <c r="BS118" s="846"/>
      <c r="BT118" s="846"/>
      <c r="BU118" s="846"/>
      <c r="BV118" s="846" t="s">
        <v>121</v>
      </c>
      <c r="BW118" s="846"/>
      <c r="BX118" s="846"/>
      <c r="BY118" s="846"/>
      <c r="BZ118" s="846"/>
      <c r="CA118" s="846" t="s">
        <v>121</v>
      </c>
      <c r="CB118" s="846"/>
      <c r="CC118" s="846"/>
      <c r="CD118" s="846"/>
      <c r="CE118" s="846"/>
      <c r="CF118" s="876" t="s">
        <v>121</v>
      </c>
      <c r="CG118" s="877"/>
      <c r="CH118" s="877"/>
      <c r="CI118" s="877"/>
      <c r="CJ118" s="877"/>
      <c r="CK118" s="928"/>
      <c r="CL118" s="822"/>
      <c r="CM118" s="816" t="s">
        <v>441</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121</v>
      </c>
      <c r="DH118" s="781"/>
      <c r="DI118" s="781"/>
      <c r="DJ118" s="781"/>
      <c r="DK118" s="782"/>
      <c r="DL118" s="783" t="s">
        <v>121</v>
      </c>
      <c r="DM118" s="781"/>
      <c r="DN118" s="781"/>
      <c r="DO118" s="781"/>
      <c r="DP118" s="782"/>
      <c r="DQ118" s="783" t="s">
        <v>121</v>
      </c>
      <c r="DR118" s="781"/>
      <c r="DS118" s="781"/>
      <c r="DT118" s="781"/>
      <c r="DU118" s="782"/>
      <c r="DV118" s="825" t="s">
        <v>121</v>
      </c>
      <c r="DW118" s="826"/>
      <c r="DX118" s="826"/>
      <c r="DY118" s="826"/>
      <c r="DZ118" s="827"/>
    </row>
    <row r="119" spans="1:130" s="229" customFormat="1" ht="26.25" customHeight="1" x14ac:dyDescent="0.15">
      <c r="A119" s="819" t="s">
        <v>416</v>
      </c>
      <c r="B119" s="820"/>
      <c r="C119" s="861" t="s">
        <v>417</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121</v>
      </c>
      <c r="AB119" s="890"/>
      <c r="AC119" s="890"/>
      <c r="AD119" s="890"/>
      <c r="AE119" s="891"/>
      <c r="AF119" s="892" t="s">
        <v>121</v>
      </c>
      <c r="AG119" s="890"/>
      <c r="AH119" s="890"/>
      <c r="AI119" s="890"/>
      <c r="AJ119" s="891"/>
      <c r="AK119" s="892" t="s">
        <v>121</v>
      </c>
      <c r="AL119" s="890"/>
      <c r="AM119" s="890"/>
      <c r="AN119" s="890"/>
      <c r="AO119" s="891"/>
      <c r="AP119" s="893" t="s">
        <v>121</v>
      </c>
      <c r="AQ119" s="894"/>
      <c r="AR119" s="894"/>
      <c r="AS119" s="894"/>
      <c r="AT119" s="895"/>
      <c r="AU119" s="935"/>
      <c r="AV119" s="936"/>
      <c r="AW119" s="936"/>
      <c r="AX119" s="936"/>
      <c r="AY119" s="936"/>
      <c r="AZ119" s="250" t="s">
        <v>177</v>
      </c>
      <c r="BA119" s="250"/>
      <c r="BB119" s="250"/>
      <c r="BC119" s="250"/>
      <c r="BD119" s="250"/>
      <c r="BE119" s="250"/>
      <c r="BF119" s="250"/>
      <c r="BG119" s="250"/>
      <c r="BH119" s="250"/>
      <c r="BI119" s="250"/>
      <c r="BJ119" s="250"/>
      <c r="BK119" s="250"/>
      <c r="BL119" s="250"/>
      <c r="BM119" s="250"/>
      <c r="BN119" s="250"/>
      <c r="BO119" s="878" t="s">
        <v>442</v>
      </c>
      <c r="BP119" s="879"/>
      <c r="BQ119" s="880">
        <v>9919153</v>
      </c>
      <c r="BR119" s="846"/>
      <c r="BS119" s="846"/>
      <c r="BT119" s="846"/>
      <c r="BU119" s="846"/>
      <c r="BV119" s="846">
        <v>10103142</v>
      </c>
      <c r="BW119" s="846"/>
      <c r="BX119" s="846"/>
      <c r="BY119" s="846"/>
      <c r="BZ119" s="846"/>
      <c r="CA119" s="846">
        <v>11361993</v>
      </c>
      <c r="CB119" s="846"/>
      <c r="CC119" s="846"/>
      <c r="CD119" s="846"/>
      <c r="CE119" s="846"/>
      <c r="CF119" s="749"/>
      <c r="CG119" s="750"/>
      <c r="CH119" s="750"/>
      <c r="CI119" s="750"/>
      <c r="CJ119" s="835"/>
      <c r="CK119" s="929"/>
      <c r="CL119" s="824"/>
      <c r="CM119" s="839" t="s">
        <v>443</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t="s">
        <v>121</v>
      </c>
      <c r="DH119" s="765"/>
      <c r="DI119" s="765"/>
      <c r="DJ119" s="765"/>
      <c r="DK119" s="766"/>
      <c r="DL119" s="767" t="s">
        <v>121</v>
      </c>
      <c r="DM119" s="765"/>
      <c r="DN119" s="765"/>
      <c r="DO119" s="765"/>
      <c r="DP119" s="766"/>
      <c r="DQ119" s="767" t="s">
        <v>121</v>
      </c>
      <c r="DR119" s="765"/>
      <c r="DS119" s="765"/>
      <c r="DT119" s="765"/>
      <c r="DU119" s="766"/>
      <c r="DV119" s="849" t="s">
        <v>121</v>
      </c>
      <c r="DW119" s="850"/>
      <c r="DX119" s="850"/>
      <c r="DY119" s="850"/>
      <c r="DZ119" s="851"/>
    </row>
    <row r="120" spans="1:130" s="229" customFormat="1" ht="26.25" customHeight="1" x14ac:dyDescent="0.15">
      <c r="A120" s="821"/>
      <c r="B120" s="822"/>
      <c r="C120" s="816" t="s">
        <v>420</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121</v>
      </c>
      <c r="AB120" s="781"/>
      <c r="AC120" s="781"/>
      <c r="AD120" s="781"/>
      <c r="AE120" s="782"/>
      <c r="AF120" s="783" t="s">
        <v>121</v>
      </c>
      <c r="AG120" s="781"/>
      <c r="AH120" s="781"/>
      <c r="AI120" s="781"/>
      <c r="AJ120" s="782"/>
      <c r="AK120" s="783" t="s">
        <v>121</v>
      </c>
      <c r="AL120" s="781"/>
      <c r="AM120" s="781"/>
      <c r="AN120" s="781"/>
      <c r="AO120" s="782"/>
      <c r="AP120" s="825" t="s">
        <v>121</v>
      </c>
      <c r="AQ120" s="826"/>
      <c r="AR120" s="826"/>
      <c r="AS120" s="826"/>
      <c r="AT120" s="827"/>
      <c r="AU120" s="881" t="s">
        <v>444</v>
      </c>
      <c r="AV120" s="882"/>
      <c r="AW120" s="882"/>
      <c r="AX120" s="882"/>
      <c r="AY120" s="883"/>
      <c r="AZ120" s="861" t="s">
        <v>445</v>
      </c>
      <c r="BA120" s="809"/>
      <c r="BB120" s="809"/>
      <c r="BC120" s="809"/>
      <c r="BD120" s="809"/>
      <c r="BE120" s="809"/>
      <c r="BF120" s="809"/>
      <c r="BG120" s="809"/>
      <c r="BH120" s="809"/>
      <c r="BI120" s="809"/>
      <c r="BJ120" s="809"/>
      <c r="BK120" s="809"/>
      <c r="BL120" s="809"/>
      <c r="BM120" s="809"/>
      <c r="BN120" s="809"/>
      <c r="BO120" s="809"/>
      <c r="BP120" s="810"/>
      <c r="BQ120" s="862">
        <v>18242845</v>
      </c>
      <c r="BR120" s="843"/>
      <c r="BS120" s="843"/>
      <c r="BT120" s="843"/>
      <c r="BU120" s="843"/>
      <c r="BV120" s="843">
        <v>18237064</v>
      </c>
      <c r="BW120" s="843"/>
      <c r="BX120" s="843"/>
      <c r="BY120" s="843"/>
      <c r="BZ120" s="843"/>
      <c r="CA120" s="843">
        <v>18523459</v>
      </c>
      <c r="CB120" s="843"/>
      <c r="CC120" s="843"/>
      <c r="CD120" s="843"/>
      <c r="CE120" s="843"/>
      <c r="CF120" s="867">
        <v>561.79999999999995</v>
      </c>
      <c r="CG120" s="868"/>
      <c r="CH120" s="868"/>
      <c r="CI120" s="868"/>
      <c r="CJ120" s="868"/>
      <c r="CK120" s="869" t="s">
        <v>446</v>
      </c>
      <c r="CL120" s="853"/>
      <c r="CM120" s="853"/>
      <c r="CN120" s="853"/>
      <c r="CO120" s="854"/>
      <c r="CP120" s="873" t="s">
        <v>393</v>
      </c>
      <c r="CQ120" s="874"/>
      <c r="CR120" s="874"/>
      <c r="CS120" s="874"/>
      <c r="CT120" s="874"/>
      <c r="CU120" s="874"/>
      <c r="CV120" s="874"/>
      <c r="CW120" s="874"/>
      <c r="CX120" s="874"/>
      <c r="CY120" s="874"/>
      <c r="CZ120" s="874"/>
      <c r="DA120" s="874"/>
      <c r="DB120" s="874"/>
      <c r="DC120" s="874"/>
      <c r="DD120" s="874"/>
      <c r="DE120" s="874"/>
      <c r="DF120" s="875"/>
      <c r="DG120" s="862" t="s">
        <v>121</v>
      </c>
      <c r="DH120" s="843"/>
      <c r="DI120" s="843"/>
      <c r="DJ120" s="843"/>
      <c r="DK120" s="843"/>
      <c r="DL120" s="843">
        <v>1941722</v>
      </c>
      <c r="DM120" s="843"/>
      <c r="DN120" s="843"/>
      <c r="DO120" s="843"/>
      <c r="DP120" s="843"/>
      <c r="DQ120" s="843">
        <v>2159436</v>
      </c>
      <c r="DR120" s="843"/>
      <c r="DS120" s="843"/>
      <c r="DT120" s="843"/>
      <c r="DU120" s="843"/>
      <c r="DV120" s="844">
        <v>65.5</v>
      </c>
      <c r="DW120" s="844"/>
      <c r="DX120" s="844"/>
      <c r="DY120" s="844"/>
      <c r="DZ120" s="845"/>
    </row>
    <row r="121" spans="1:130" s="229" customFormat="1" ht="26.25" customHeight="1" x14ac:dyDescent="0.15">
      <c r="A121" s="821"/>
      <c r="B121" s="822"/>
      <c r="C121" s="864" t="s">
        <v>447</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121</v>
      </c>
      <c r="AB121" s="781"/>
      <c r="AC121" s="781"/>
      <c r="AD121" s="781"/>
      <c r="AE121" s="782"/>
      <c r="AF121" s="783" t="s">
        <v>121</v>
      </c>
      <c r="AG121" s="781"/>
      <c r="AH121" s="781"/>
      <c r="AI121" s="781"/>
      <c r="AJ121" s="782"/>
      <c r="AK121" s="783" t="s">
        <v>121</v>
      </c>
      <c r="AL121" s="781"/>
      <c r="AM121" s="781"/>
      <c r="AN121" s="781"/>
      <c r="AO121" s="782"/>
      <c r="AP121" s="825" t="s">
        <v>121</v>
      </c>
      <c r="AQ121" s="826"/>
      <c r="AR121" s="826"/>
      <c r="AS121" s="826"/>
      <c r="AT121" s="827"/>
      <c r="AU121" s="884"/>
      <c r="AV121" s="885"/>
      <c r="AW121" s="885"/>
      <c r="AX121" s="885"/>
      <c r="AY121" s="886"/>
      <c r="AZ121" s="816" t="s">
        <v>448</v>
      </c>
      <c r="BA121" s="753"/>
      <c r="BB121" s="753"/>
      <c r="BC121" s="753"/>
      <c r="BD121" s="753"/>
      <c r="BE121" s="753"/>
      <c r="BF121" s="753"/>
      <c r="BG121" s="753"/>
      <c r="BH121" s="753"/>
      <c r="BI121" s="753"/>
      <c r="BJ121" s="753"/>
      <c r="BK121" s="753"/>
      <c r="BL121" s="753"/>
      <c r="BM121" s="753"/>
      <c r="BN121" s="753"/>
      <c r="BO121" s="753"/>
      <c r="BP121" s="754"/>
      <c r="BQ121" s="817">
        <v>2515044</v>
      </c>
      <c r="BR121" s="818"/>
      <c r="BS121" s="818"/>
      <c r="BT121" s="818"/>
      <c r="BU121" s="818"/>
      <c r="BV121" s="818">
        <v>1811106</v>
      </c>
      <c r="BW121" s="818"/>
      <c r="BX121" s="818"/>
      <c r="BY121" s="818"/>
      <c r="BZ121" s="818"/>
      <c r="CA121" s="818">
        <v>1164485</v>
      </c>
      <c r="CB121" s="818"/>
      <c r="CC121" s="818"/>
      <c r="CD121" s="818"/>
      <c r="CE121" s="818"/>
      <c r="CF121" s="876">
        <v>35.299999999999997</v>
      </c>
      <c r="CG121" s="877"/>
      <c r="CH121" s="877"/>
      <c r="CI121" s="877"/>
      <c r="CJ121" s="877"/>
      <c r="CK121" s="870"/>
      <c r="CL121" s="856"/>
      <c r="CM121" s="856"/>
      <c r="CN121" s="856"/>
      <c r="CO121" s="857"/>
      <c r="CP121" s="836" t="s">
        <v>391</v>
      </c>
      <c r="CQ121" s="837"/>
      <c r="CR121" s="837"/>
      <c r="CS121" s="837"/>
      <c r="CT121" s="837"/>
      <c r="CU121" s="837"/>
      <c r="CV121" s="837"/>
      <c r="CW121" s="837"/>
      <c r="CX121" s="837"/>
      <c r="CY121" s="837"/>
      <c r="CZ121" s="837"/>
      <c r="DA121" s="837"/>
      <c r="DB121" s="837"/>
      <c r="DC121" s="837"/>
      <c r="DD121" s="837"/>
      <c r="DE121" s="837"/>
      <c r="DF121" s="838"/>
      <c r="DG121" s="817" t="s">
        <v>121</v>
      </c>
      <c r="DH121" s="818"/>
      <c r="DI121" s="818"/>
      <c r="DJ121" s="818"/>
      <c r="DK121" s="818"/>
      <c r="DL121" s="818">
        <v>187904</v>
      </c>
      <c r="DM121" s="818"/>
      <c r="DN121" s="818"/>
      <c r="DO121" s="818"/>
      <c r="DP121" s="818"/>
      <c r="DQ121" s="818">
        <v>299916</v>
      </c>
      <c r="DR121" s="818"/>
      <c r="DS121" s="818"/>
      <c r="DT121" s="818"/>
      <c r="DU121" s="818"/>
      <c r="DV121" s="795">
        <v>9.1</v>
      </c>
      <c r="DW121" s="795"/>
      <c r="DX121" s="795"/>
      <c r="DY121" s="795"/>
      <c r="DZ121" s="796"/>
    </row>
    <row r="122" spans="1:130" s="229" customFormat="1" ht="26.25" customHeight="1" x14ac:dyDescent="0.15">
      <c r="A122" s="821"/>
      <c r="B122" s="822"/>
      <c r="C122" s="816" t="s">
        <v>430</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121</v>
      </c>
      <c r="AB122" s="781"/>
      <c r="AC122" s="781"/>
      <c r="AD122" s="781"/>
      <c r="AE122" s="782"/>
      <c r="AF122" s="783" t="s">
        <v>121</v>
      </c>
      <c r="AG122" s="781"/>
      <c r="AH122" s="781"/>
      <c r="AI122" s="781"/>
      <c r="AJ122" s="782"/>
      <c r="AK122" s="783" t="s">
        <v>121</v>
      </c>
      <c r="AL122" s="781"/>
      <c r="AM122" s="781"/>
      <c r="AN122" s="781"/>
      <c r="AO122" s="782"/>
      <c r="AP122" s="825" t="s">
        <v>121</v>
      </c>
      <c r="AQ122" s="826"/>
      <c r="AR122" s="826"/>
      <c r="AS122" s="826"/>
      <c r="AT122" s="827"/>
      <c r="AU122" s="884"/>
      <c r="AV122" s="885"/>
      <c r="AW122" s="885"/>
      <c r="AX122" s="885"/>
      <c r="AY122" s="886"/>
      <c r="AZ122" s="839" t="s">
        <v>449</v>
      </c>
      <c r="BA122" s="840"/>
      <c r="BB122" s="840"/>
      <c r="BC122" s="840"/>
      <c r="BD122" s="840"/>
      <c r="BE122" s="840"/>
      <c r="BF122" s="840"/>
      <c r="BG122" s="840"/>
      <c r="BH122" s="840"/>
      <c r="BI122" s="840"/>
      <c r="BJ122" s="840"/>
      <c r="BK122" s="840"/>
      <c r="BL122" s="840"/>
      <c r="BM122" s="840"/>
      <c r="BN122" s="840"/>
      <c r="BO122" s="840"/>
      <c r="BP122" s="841"/>
      <c r="BQ122" s="880">
        <v>4688671</v>
      </c>
      <c r="BR122" s="846"/>
      <c r="BS122" s="846"/>
      <c r="BT122" s="846"/>
      <c r="BU122" s="846"/>
      <c r="BV122" s="846">
        <v>5358094</v>
      </c>
      <c r="BW122" s="846"/>
      <c r="BX122" s="846"/>
      <c r="BY122" s="846"/>
      <c r="BZ122" s="846"/>
      <c r="CA122" s="846">
        <v>5009764</v>
      </c>
      <c r="CB122" s="846"/>
      <c r="CC122" s="846"/>
      <c r="CD122" s="846"/>
      <c r="CE122" s="846"/>
      <c r="CF122" s="847">
        <v>151.9</v>
      </c>
      <c r="CG122" s="848"/>
      <c r="CH122" s="848"/>
      <c r="CI122" s="848"/>
      <c r="CJ122" s="848"/>
      <c r="CK122" s="870"/>
      <c r="CL122" s="856"/>
      <c r="CM122" s="856"/>
      <c r="CN122" s="856"/>
      <c r="CO122" s="857"/>
      <c r="CP122" s="836" t="s">
        <v>389</v>
      </c>
      <c r="CQ122" s="837"/>
      <c r="CR122" s="837"/>
      <c r="CS122" s="837"/>
      <c r="CT122" s="837"/>
      <c r="CU122" s="837"/>
      <c r="CV122" s="837"/>
      <c r="CW122" s="837"/>
      <c r="CX122" s="837"/>
      <c r="CY122" s="837"/>
      <c r="CZ122" s="837"/>
      <c r="DA122" s="837"/>
      <c r="DB122" s="837"/>
      <c r="DC122" s="837"/>
      <c r="DD122" s="837"/>
      <c r="DE122" s="837"/>
      <c r="DF122" s="838"/>
      <c r="DG122" s="817" t="s">
        <v>121</v>
      </c>
      <c r="DH122" s="818"/>
      <c r="DI122" s="818"/>
      <c r="DJ122" s="818"/>
      <c r="DK122" s="818"/>
      <c r="DL122" s="818" t="s">
        <v>121</v>
      </c>
      <c r="DM122" s="818"/>
      <c r="DN122" s="818"/>
      <c r="DO122" s="818"/>
      <c r="DP122" s="818"/>
      <c r="DQ122" s="818" t="s">
        <v>121</v>
      </c>
      <c r="DR122" s="818"/>
      <c r="DS122" s="818"/>
      <c r="DT122" s="818"/>
      <c r="DU122" s="818"/>
      <c r="DV122" s="795" t="s">
        <v>121</v>
      </c>
      <c r="DW122" s="795"/>
      <c r="DX122" s="795"/>
      <c r="DY122" s="795"/>
      <c r="DZ122" s="796"/>
    </row>
    <row r="123" spans="1:130" s="229" customFormat="1" ht="26.25" customHeight="1" x14ac:dyDescent="0.15">
      <c r="A123" s="821"/>
      <c r="B123" s="822"/>
      <c r="C123" s="816" t="s">
        <v>436</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t="s">
        <v>121</v>
      </c>
      <c r="AB123" s="781"/>
      <c r="AC123" s="781"/>
      <c r="AD123" s="781"/>
      <c r="AE123" s="782"/>
      <c r="AF123" s="783" t="s">
        <v>121</v>
      </c>
      <c r="AG123" s="781"/>
      <c r="AH123" s="781"/>
      <c r="AI123" s="781"/>
      <c r="AJ123" s="782"/>
      <c r="AK123" s="783" t="s">
        <v>121</v>
      </c>
      <c r="AL123" s="781"/>
      <c r="AM123" s="781"/>
      <c r="AN123" s="781"/>
      <c r="AO123" s="782"/>
      <c r="AP123" s="825" t="s">
        <v>121</v>
      </c>
      <c r="AQ123" s="826"/>
      <c r="AR123" s="826"/>
      <c r="AS123" s="826"/>
      <c r="AT123" s="827"/>
      <c r="AU123" s="887"/>
      <c r="AV123" s="888"/>
      <c r="AW123" s="888"/>
      <c r="AX123" s="888"/>
      <c r="AY123" s="888"/>
      <c r="AZ123" s="250" t="s">
        <v>177</v>
      </c>
      <c r="BA123" s="250"/>
      <c r="BB123" s="250"/>
      <c r="BC123" s="250"/>
      <c r="BD123" s="250"/>
      <c r="BE123" s="250"/>
      <c r="BF123" s="250"/>
      <c r="BG123" s="250"/>
      <c r="BH123" s="250"/>
      <c r="BI123" s="250"/>
      <c r="BJ123" s="250"/>
      <c r="BK123" s="250"/>
      <c r="BL123" s="250"/>
      <c r="BM123" s="250"/>
      <c r="BN123" s="250"/>
      <c r="BO123" s="878" t="s">
        <v>450</v>
      </c>
      <c r="BP123" s="879"/>
      <c r="BQ123" s="833">
        <v>25446560</v>
      </c>
      <c r="BR123" s="834"/>
      <c r="BS123" s="834"/>
      <c r="BT123" s="834"/>
      <c r="BU123" s="834"/>
      <c r="BV123" s="834">
        <v>25406264</v>
      </c>
      <c r="BW123" s="834"/>
      <c r="BX123" s="834"/>
      <c r="BY123" s="834"/>
      <c r="BZ123" s="834"/>
      <c r="CA123" s="834">
        <v>24697708</v>
      </c>
      <c r="CB123" s="834"/>
      <c r="CC123" s="834"/>
      <c r="CD123" s="834"/>
      <c r="CE123" s="834"/>
      <c r="CF123" s="749"/>
      <c r="CG123" s="750"/>
      <c r="CH123" s="750"/>
      <c r="CI123" s="750"/>
      <c r="CJ123" s="835"/>
      <c r="CK123" s="870"/>
      <c r="CL123" s="856"/>
      <c r="CM123" s="856"/>
      <c r="CN123" s="856"/>
      <c r="CO123" s="857"/>
      <c r="CP123" s="836" t="s">
        <v>390</v>
      </c>
      <c r="CQ123" s="837"/>
      <c r="CR123" s="837"/>
      <c r="CS123" s="837"/>
      <c r="CT123" s="837"/>
      <c r="CU123" s="837"/>
      <c r="CV123" s="837"/>
      <c r="CW123" s="837"/>
      <c r="CX123" s="837"/>
      <c r="CY123" s="837"/>
      <c r="CZ123" s="837"/>
      <c r="DA123" s="837"/>
      <c r="DB123" s="837"/>
      <c r="DC123" s="837"/>
      <c r="DD123" s="837"/>
      <c r="DE123" s="837"/>
      <c r="DF123" s="838"/>
      <c r="DG123" s="780" t="s">
        <v>121</v>
      </c>
      <c r="DH123" s="781"/>
      <c r="DI123" s="781"/>
      <c r="DJ123" s="781"/>
      <c r="DK123" s="782"/>
      <c r="DL123" s="783" t="s">
        <v>121</v>
      </c>
      <c r="DM123" s="781"/>
      <c r="DN123" s="781"/>
      <c r="DO123" s="781"/>
      <c r="DP123" s="782"/>
      <c r="DQ123" s="783" t="s">
        <v>121</v>
      </c>
      <c r="DR123" s="781"/>
      <c r="DS123" s="781"/>
      <c r="DT123" s="781"/>
      <c r="DU123" s="782"/>
      <c r="DV123" s="825" t="s">
        <v>121</v>
      </c>
      <c r="DW123" s="826"/>
      <c r="DX123" s="826"/>
      <c r="DY123" s="826"/>
      <c r="DZ123" s="827"/>
    </row>
    <row r="124" spans="1:130" s="229" customFormat="1" ht="26.25" customHeight="1" thickBot="1" x14ac:dyDescent="0.2">
      <c r="A124" s="821"/>
      <c r="B124" s="822"/>
      <c r="C124" s="816" t="s">
        <v>439</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121</v>
      </c>
      <c r="AB124" s="781"/>
      <c r="AC124" s="781"/>
      <c r="AD124" s="781"/>
      <c r="AE124" s="782"/>
      <c r="AF124" s="783" t="s">
        <v>121</v>
      </c>
      <c r="AG124" s="781"/>
      <c r="AH124" s="781"/>
      <c r="AI124" s="781"/>
      <c r="AJ124" s="782"/>
      <c r="AK124" s="783" t="s">
        <v>121</v>
      </c>
      <c r="AL124" s="781"/>
      <c r="AM124" s="781"/>
      <c r="AN124" s="781"/>
      <c r="AO124" s="782"/>
      <c r="AP124" s="825" t="s">
        <v>121</v>
      </c>
      <c r="AQ124" s="826"/>
      <c r="AR124" s="826"/>
      <c r="AS124" s="826"/>
      <c r="AT124" s="827"/>
      <c r="AU124" s="828" t="s">
        <v>451</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t="s">
        <v>121</v>
      </c>
      <c r="BR124" s="832"/>
      <c r="BS124" s="832"/>
      <c r="BT124" s="832"/>
      <c r="BU124" s="832"/>
      <c r="BV124" s="832" t="s">
        <v>121</v>
      </c>
      <c r="BW124" s="832"/>
      <c r="BX124" s="832"/>
      <c r="BY124" s="832"/>
      <c r="BZ124" s="832"/>
      <c r="CA124" s="832" t="s">
        <v>121</v>
      </c>
      <c r="CB124" s="832"/>
      <c r="CC124" s="832"/>
      <c r="CD124" s="832"/>
      <c r="CE124" s="832"/>
      <c r="CF124" s="727"/>
      <c r="CG124" s="728"/>
      <c r="CH124" s="728"/>
      <c r="CI124" s="728"/>
      <c r="CJ124" s="863"/>
      <c r="CK124" s="871"/>
      <c r="CL124" s="871"/>
      <c r="CM124" s="871"/>
      <c r="CN124" s="871"/>
      <c r="CO124" s="872"/>
      <c r="CP124" s="836" t="s">
        <v>452</v>
      </c>
      <c r="CQ124" s="837"/>
      <c r="CR124" s="837"/>
      <c r="CS124" s="837"/>
      <c r="CT124" s="837"/>
      <c r="CU124" s="837"/>
      <c r="CV124" s="837"/>
      <c r="CW124" s="837"/>
      <c r="CX124" s="837"/>
      <c r="CY124" s="837"/>
      <c r="CZ124" s="837"/>
      <c r="DA124" s="837"/>
      <c r="DB124" s="837"/>
      <c r="DC124" s="837"/>
      <c r="DD124" s="837"/>
      <c r="DE124" s="837"/>
      <c r="DF124" s="838"/>
      <c r="DG124" s="764">
        <v>2325881</v>
      </c>
      <c r="DH124" s="765"/>
      <c r="DI124" s="765"/>
      <c r="DJ124" s="765"/>
      <c r="DK124" s="766"/>
      <c r="DL124" s="767">
        <v>6270</v>
      </c>
      <c r="DM124" s="765"/>
      <c r="DN124" s="765"/>
      <c r="DO124" s="765"/>
      <c r="DP124" s="766"/>
      <c r="DQ124" s="767" t="s">
        <v>121</v>
      </c>
      <c r="DR124" s="765"/>
      <c r="DS124" s="765"/>
      <c r="DT124" s="765"/>
      <c r="DU124" s="766"/>
      <c r="DV124" s="849" t="s">
        <v>121</v>
      </c>
      <c r="DW124" s="850"/>
      <c r="DX124" s="850"/>
      <c r="DY124" s="850"/>
      <c r="DZ124" s="851"/>
    </row>
    <row r="125" spans="1:130" s="229" customFormat="1" ht="26.25" customHeight="1" x14ac:dyDescent="0.15">
      <c r="A125" s="821"/>
      <c r="B125" s="822"/>
      <c r="C125" s="816" t="s">
        <v>441</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121</v>
      </c>
      <c r="AB125" s="781"/>
      <c r="AC125" s="781"/>
      <c r="AD125" s="781"/>
      <c r="AE125" s="782"/>
      <c r="AF125" s="783" t="s">
        <v>121</v>
      </c>
      <c r="AG125" s="781"/>
      <c r="AH125" s="781"/>
      <c r="AI125" s="781"/>
      <c r="AJ125" s="782"/>
      <c r="AK125" s="783" t="s">
        <v>121</v>
      </c>
      <c r="AL125" s="781"/>
      <c r="AM125" s="781"/>
      <c r="AN125" s="781"/>
      <c r="AO125" s="782"/>
      <c r="AP125" s="825" t="s">
        <v>121</v>
      </c>
      <c r="AQ125" s="826"/>
      <c r="AR125" s="826"/>
      <c r="AS125" s="826"/>
      <c r="AT125" s="827"/>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852" t="s">
        <v>453</v>
      </c>
      <c r="CL125" s="853"/>
      <c r="CM125" s="853"/>
      <c r="CN125" s="853"/>
      <c r="CO125" s="854"/>
      <c r="CP125" s="861" t="s">
        <v>454</v>
      </c>
      <c r="CQ125" s="809"/>
      <c r="CR125" s="809"/>
      <c r="CS125" s="809"/>
      <c r="CT125" s="809"/>
      <c r="CU125" s="809"/>
      <c r="CV125" s="809"/>
      <c r="CW125" s="809"/>
      <c r="CX125" s="809"/>
      <c r="CY125" s="809"/>
      <c r="CZ125" s="809"/>
      <c r="DA125" s="809"/>
      <c r="DB125" s="809"/>
      <c r="DC125" s="809"/>
      <c r="DD125" s="809"/>
      <c r="DE125" s="809"/>
      <c r="DF125" s="810"/>
      <c r="DG125" s="862" t="s">
        <v>121</v>
      </c>
      <c r="DH125" s="843"/>
      <c r="DI125" s="843"/>
      <c r="DJ125" s="843"/>
      <c r="DK125" s="843"/>
      <c r="DL125" s="843" t="s">
        <v>121</v>
      </c>
      <c r="DM125" s="843"/>
      <c r="DN125" s="843"/>
      <c r="DO125" s="843"/>
      <c r="DP125" s="843"/>
      <c r="DQ125" s="843" t="s">
        <v>121</v>
      </c>
      <c r="DR125" s="843"/>
      <c r="DS125" s="843"/>
      <c r="DT125" s="843"/>
      <c r="DU125" s="843"/>
      <c r="DV125" s="844" t="s">
        <v>121</v>
      </c>
      <c r="DW125" s="844"/>
      <c r="DX125" s="844"/>
      <c r="DY125" s="844"/>
      <c r="DZ125" s="845"/>
    </row>
    <row r="126" spans="1:130" s="229" customFormat="1" ht="26.25" customHeight="1" thickBot="1" x14ac:dyDescent="0.2">
      <c r="A126" s="821"/>
      <c r="B126" s="822"/>
      <c r="C126" s="816" t="s">
        <v>443</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t="s">
        <v>121</v>
      </c>
      <c r="AB126" s="781"/>
      <c r="AC126" s="781"/>
      <c r="AD126" s="781"/>
      <c r="AE126" s="782"/>
      <c r="AF126" s="783" t="s">
        <v>121</v>
      </c>
      <c r="AG126" s="781"/>
      <c r="AH126" s="781"/>
      <c r="AI126" s="781"/>
      <c r="AJ126" s="782"/>
      <c r="AK126" s="783" t="s">
        <v>121</v>
      </c>
      <c r="AL126" s="781"/>
      <c r="AM126" s="781"/>
      <c r="AN126" s="781"/>
      <c r="AO126" s="782"/>
      <c r="AP126" s="825" t="s">
        <v>121</v>
      </c>
      <c r="AQ126" s="826"/>
      <c r="AR126" s="826"/>
      <c r="AS126" s="826"/>
      <c r="AT126" s="827"/>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855"/>
      <c r="CL126" s="856"/>
      <c r="CM126" s="856"/>
      <c r="CN126" s="856"/>
      <c r="CO126" s="857"/>
      <c r="CP126" s="816" t="s">
        <v>455</v>
      </c>
      <c r="CQ126" s="753"/>
      <c r="CR126" s="753"/>
      <c r="CS126" s="753"/>
      <c r="CT126" s="753"/>
      <c r="CU126" s="753"/>
      <c r="CV126" s="753"/>
      <c r="CW126" s="753"/>
      <c r="CX126" s="753"/>
      <c r="CY126" s="753"/>
      <c r="CZ126" s="753"/>
      <c r="DA126" s="753"/>
      <c r="DB126" s="753"/>
      <c r="DC126" s="753"/>
      <c r="DD126" s="753"/>
      <c r="DE126" s="753"/>
      <c r="DF126" s="754"/>
      <c r="DG126" s="817" t="s">
        <v>121</v>
      </c>
      <c r="DH126" s="818"/>
      <c r="DI126" s="818"/>
      <c r="DJ126" s="818"/>
      <c r="DK126" s="818"/>
      <c r="DL126" s="818" t="s">
        <v>121</v>
      </c>
      <c r="DM126" s="818"/>
      <c r="DN126" s="818"/>
      <c r="DO126" s="818"/>
      <c r="DP126" s="818"/>
      <c r="DQ126" s="818" t="s">
        <v>121</v>
      </c>
      <c r="DR126" s="818"/>
      <c r="DS126" s="818"/>
      <c r="DT126" s="818"/>
      <c r="DU126" s="818"/>
      <c r="DV126" s="795" t="s">
        <v>121</v>
      </c>
      <c r="DW126" s="795"/>
      <c r="DX126" s="795"/>
      <c r="DY126" s="795"/>
      <c r="DZ126" s="796"/>
    </row>
    <row r="127" spans="1:130" s="229" customFormat="1" ht="26.25" customHeight="1" x14ac:dyDescent="0.15">
      <c r="A127" s="823"/>
      <c r="B127" s="824"/>
      <c r="C127" s="839" t="s">
        <v>456</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121</v>
      </c>
      <c r="AB127" s="781"/>
      <c r="AC127" s="781"/>
      <c r="AD127" s="781"/>
      <c r="AE127" s="782"/>
      <c r="AF127" s="783" t="s">
        <v>121</v>
      </c>
      <c r="AG127" s="781"/>
      <c r="AH127" s="781"/>
      <c r="AI127" s="781"/>
      <c r="AJ127" s="782"/>
      <c r="AK127" s="783" t="s">
        <v>121</v>
      </c>
      <c r="AL127" s="781"/>
      <c r="AM127" s="781"/>
      <c r="AN127" s="781"/>
      <c r="AO127" s="782"/>
      <c r="AP127" s="825" t="s">
        <v>121</v>
      </c>
      <c r="AQ127" s="826"/>
      <c r="AR127" s="826"/>
      <c r="AS127" s="826"/>
      <c r="AT127" s="827"/>
      <c r="AU127" s="231"/>
      <c r="AV127" s="231"/>
      <c r="AW127" s="231"/>
      <c r="AX127" s="842" t="s">
        <v>457</v>
      </c>
      <c r="AY127" s="813"/>
      <c r="AZ127" s="813"/>
      <c r="BA127" s="813"/>
      <c r="BB127" s="813"/>
      <c r="BC127" s="813"/>
      <c r="BD127" s="813"/>
      <c r="BE127" s="814"/>
      <c r="BF127" s="812" t="s">
        <v>458</v>
      </c>
      <c r="BG127" s="813"/>
      <c r="BH127" s="813"/>
      <c r="BI127" s="813"/>
      <c r="BJ127" s="813"/>
      <c r="BK127" s="813"/>
      <c r="BL127" s="814"/>
      <c r="BM127" s="812" t="s">
        <v>459</v>
      </c>
      <c r="BN127" s="813"/>
      <c r="BO127" s="813"/>
      <c r="BP127" s="813"/>
      <c r="BQ127" s="813"/>
      <c r="BR127" s="813"/>
      <c r="BS127" s="814"/>
      <c r="BT127" s="812" t="s">
        <v>460</v>
      </c>
      <c r="BU127" s="813"/>
      <c r="BV127" s="813"/>
      <c r="BW127" s="813"/>
      <c r="BX127" s="813"/>
      <c r="BY127" s="813"/>
      <c r="BZ127" s="815"/>
      <c r="CA127" s="231"/>
      <c r="CB127" s="231"/>
      <c r="CC127" s="231"/>
      <c r="CD127" s="254"/>
      <c r="CE127" s="254"/>
      <c r="CF127" s="254"/>
      <c r="CG127" s="231"/>
      <c r="CH127" s="231"/>
      <c r="CI127" s="231"/>
      <c r="CJ127" s="253"/>
      <c r="CK127" s="855"/>
      <c r="CL127" s="856"/>
      <c r="CM127" s="856"/>
      <c r="CN127" s="856"/>
      <c r="CO127" s="857"/>
      <c r="CP127" s="816" t="s">
        <v>461</v>
      </c>
      <c r="CQ127" s="753"/>
      <c r="CR127" s="753"/>
      <c r="CS127" s="753"/>
      <c r="CT127" s="753"/>
      <c r="CU127" s="753"/>
      <c r="CV127" s="753"/>
      <c r="CW127" s="753"/>
      <c r="CX127" s="753"/>
      <c r="CY127" s="753"/>
      <c r="CZ127" s="753"/>
      <c r="DA127" s="753"/>
      <c r="DB127" s="753"/>
      <c r="DC127" s="753"/>
      <c r="DD127" s="753"/>
      <c r="DE127" s="753"/>
      <c r="DF127" s="754"/>
      <c r="DG127" s="817" t="s">
        <v>121</v>
      </c>
      <c r="DH127" s="818"/>
      <c r="DI127" s="818"/>
      <c r="DJ127" s="818"/>
      <c r="DK127" s="818"/>
      <c r="DL127" s="818" t="s">
        <v>121</v>
      </c>
      <c r="DM127" s="818"/>
      <c r="DN127" s="818"/>
      <c r="DO127" s="818"/>
      <c r="DP127" s="818"/>
      <c r="DQ127" s="818" t="s">
        <v>121</v>
      </c>
      <c r="DR127" s="818"/>
      <c r="DS127" s="818"/>
      <c r="DT127" s="818"/>
      <c r="DU127" s="818"/>
      <c r="DV127" s="795" t="s">
        <v>121</v>
      </c>
      <c r="DW127" s="795"/>
      <c r="DX127" s="795"/>
      <c r="DY127" s="795"/>
      <c r="DZ127" s="796"/>
    </row>
    <row r="128" spans="1:130" s="229" customFormat="1" ht="26.25" customHeight="1" thickBot="1" x14ac:dyDescent="0.2">
      <c r="A128" s="797" t="s">
        <v>462</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463</v>
      </c>
      <c r="X128" s="799"/>
      <c r="Y128" s="799"/>
      <c r="Z128" s="800"/>
      <c r="AA128" s="801">
        <v>103955</v>
      </c>
      <c r="AB128" s="802"/>
      <c r="AC128" s="802"/>
      <c r="AD128" s="802"/>
      <c r="AE128" s="803"/>
      <c r="AF128" s="804">
        <v>208860</v>
      </c>
      <c r="AG128" s="802"/>
      <c r="AH128" s="802"/>
      <c r="AI128" s="802"/>
      <c r="AJ128" s="803"/>
      <c r="AK128" s="804">
        <v>219330</v>
      </c>
      <c r="AL128" s="802"/>
      <c r="AM128" s="802"/>
      <c r="AN128" s="802"/>
      <c r="AO128" s="803"/>
      <c r="AP128" s="805"/>
      <c r="AQ128" s="806"/>
      <c r="AR128" s="806"/>
      <c r="AS128" s="806"/>
      <c r="AT128" s="807"/>
      <c r="AU128" s="231"/>
      <c r="AV128" s="231"/>
      <c r="AW128" s="231"/>
      <c r="AX128" s="808" t="s">
        <v>464</v>
      </c>
      <c r="AY128" s="809"/>
      <c r="AZ128" s="809"/>
      <c r="BA128" s="809"/>
      <c r="BB128" s="809"/>
      <c r="BC128" s="809"/>
      <c r="BD128" s="809"/>
      <c r="BE128" s="810"/>
      <c r="BF128" s="787" t="s">
        <v>121</v>
      </c>
      <c r="BG128" s="788"/>
      <c r="BH128" s="788"/>
      <c r="BI128" s="788"/>
      <c r="BJ128" s="788"/>
      <c r="BK128" s="788"/>
      <c r="BL128" s="811"/>
      <c r="BM128" s="787">
        <v>15</v>
      </c>
      <c r="BN128" s="788"/>
      <c r="BO128" s="788"/>
      <c r="BP128" s="788"/>
      <c r="BQ128" s="788"/>
      <c r="BR128" s="788"/>
      <c r="BS128" s="811"/>
      <c r="BT128" s="787">
        <v>20</v>
      </c>
      <c r="BU128" s="788"/>
      <c r="BV128" s="788"/>
      <c r="BW128" s="788"/>
      <c r="BX128" s="788"/>
      <c r="BY128" s="788"/>
      <c r="BZ128" s="789"/>
      <c r="CA128" s="254"/>
      <c r="CB128" s="254"/>
      <c r="CC128" s="254"/>
      <c r="CD128" s="254"/>
      <c r="CE128" s="254"/>
      <c r="CF128" s="254"/>
      <c r="CG128" s="231"/>
      <c r="CH128" s="231"/>
      <c r="CI128" s="231"/>
      <c r="CJ128" s="253"/>
      <c r="CK128" s="858"/>
      <c r="CL128" s="859"/>
      <c r="CM128" s="859"/>
      <c r="CN128" s="859"/>
      <c r="CO128" s="860"/>
      <c r="CP128" s="790" t="s">
        <v>465</v>
      </c>
      <c r="CQ128" s="731"/>
      <c r="CR128" s="731"/>
      <c r="CS128" s="731"/>
      <c r="CT128" s="731"/>
      <c r="CU128" s="731"/>
      <c r="CV128" s="731"/>
      <c r="CW128" s="731"/>
      <c r="CX128" s="731"/>
      <c r="CY128" s="731"/>
      <c r="CZ128" s="731"/>
      <c r="DA128" s="731"/>
      <c r="DB128" s="731"/>
      <c r="DC128" s="731"/>
      <c r="DD128" s="731"/>
      <c r="DE128" s="731"/>
      <c r="DF128" s="732"/>
      <c r="DG128" s="791" t="s">
        <v>121</v>
      </c>
      <c r="DH128" s="792"/>
      <c r="DI128" s="792"/>
      <c r="DJ128" s="792"/>
      <c r="DK128" s="792"/>
      <c r="DL128" s="792" t="s">
        <v>121</v>
      </c>
      <c r="DM128" s="792"/>
      <c r="DN128" s="792"/>
      <c r="DO128" s="792"/>
      <c r="DP128" s="792"/>
      <c r="DQ128" s="792" t="s">
        <v>121</v>
      </c>
      <c r="DR128" s="792"/>
      <c r="DS128" s="792"/>
      <c r="DT128" s="792"/>
      <c r="DU128" s="792"/>
      <c r="DV128" s="793" t="s">
        <v>121</v>
      </c>
      <c r="DW128" s="793"/>
      <c r="DX128" s="793"/>
      <c r="DY128" s="793"/>
      <c r="DZ128" s="794"/>
    </row>
    <row r="129" spans="1:131" s="229" customFormat="1" ht="26.25" customHeight="1" x14ac:dyDescent="0.15">
      <c r="A129" s="775" t="s">
        <v>102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466</v>
      </c>
      <c r="X129" s="778"/>
      <c r="Y129" s="778"/>
      <c r="Z129" s="779"/>
      <c r="AA129" s="780">
        <v>3829918</v>
      </c>
      <c r="AB129" s="781"/>
      <c r="AC129" s="781"/>
      <c r="AD129" s="781"/>
      <c r="AE129" s="782"/>
      <c r="AF129" s="783">
        <v>3703794</v>
      </c>
      <c r="AG129" s="781"/>
      <c r="AH129" s="781"/>
      <c r="AI129" s="781"/>
      <c r="AJ129" s="782"/>
      <c r="AK129" s="783">
        <v>3758742</v>
      </c>
      <c r="AL129" s="781"/>
      <c r="AM129" s="781"/>
      <c r="AN129" s="781"/>
      <c r="AO129" s="782"/>
      <c r="AP129" s="784"/>
      <c r="AQ129" s="785"/>
      <c r="AR129" s="785"/>
      <c r="AS129" s="785"/>
      <c r="AT129" s="786"/>
      <c r="AU129" s="232"/>
      <c r="AV129" s="232"/>
      <c r="AW129" s="232"/>
      <c r="AX129" s="752" t="s">
        <v>467</v>
      </c>
      <c r="AY129" s="753"/>
      <c r="AZ129" s="753"/>
      <c r="BA129" s="753"/>
      <c r="BB129" s="753"/>
      <c r="BC129" s="753"/>
      <c r="BD129" s="753"/>
      <c r="BE129" s="754"/>
      <c r="BF129" s="771" t="s">
        <v>121</v>
      </c>
      <c r="BG129" s="772"/>
      <c r="BH129" s="772"/>
      <c r="BI129" s="772"/>
      <c r="BJ129" s="772"/>
      <c r="BK129" s="772"/>
      <c r="BL129" s="773"/>
      <c r="BM129" s="771">
        <v>20</v>
      </c>
      <c r="BN129" s="772"/>
      <c r="BO129" s="772"/>
      <c r="BP129" s="772"/>
      <c r="BQ129" s="772"/>
      <c r="BR129" s="772"/>
      <c r="BS129" s="773"/>
      <c r="BT129" s="771">
        <v>30</v>
      </c>
      <c r="BU129" s="772"/>
      <c r="BV129" s="772"/>
      <c r="BW129" s="772"/>
      <c r="BX129" s="772"/>
      <c r="BY129" s="772"/>
      <c r="BZ129" s="774"/>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x14ac:dyDescent="0.15">
      <c r="A130" s="775" t="s">
        <v>468</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469</v>
      </c>
      <c r="X130" s="778"/>
      <c r="Y130" s="778"/>
      <c r="Z130" s="779"/>
      <c r="AA130" s="780">
        <v>396590</v>
      </c>
      <c r="AB130" s="781"/>
      <c r="AC130" s="781"/>
      <c r="AD130" s="781"/>
      <c r="AE130" s="782"/>
      <c r="AF130" s="783">
        <v>420975</v>
      </c>
      <c r="AG130" s="781"/>
      <c r="AH130" s="781"/>
      <c r="AI130" s="781"/>
      <c r="AJ130" s="782"/>
      <c r="AK130" s="783">
        <v>461538</v>
      </c>
      <c r="AL130" s="781"/>
      <c r="AM130" s="781"/>
      <c r="AN130" s="781"/>
      <c r="AO130" s="782"/>
      <c r="AP130" s="784"/>
      <c r="AQ130" s="785"/>
      <c r="AR130" s="785"/>
      <c r="AS130" s="785"/>
      <c r="AT130" s="786"/>
      <c r="AU130" s="232"/>
      <c r="AV130" s="232"/>
      <c r="AW130" s="232"/>
      <c r="AX130" s="752" t="s">
        <v>470</v>
      </c>
      <c r="AY130" s="753"/>
      <c r="AZ130" s="753"/>
      <c r="BA130" s="753"/>
      <c r="BB130" s="753"/>
      <c r="BC130" s="753"/>
      <c r="BD130" s="753"/>
      <c r="BE130" s="754"/>
      <c r="BF130" s="755">
        <v>5.9</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x14ac:dyDescent="0.2">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471</v>
      </c>
      <c r="X131" s="762"/>
      <c r="Y131" s="762"/>
      <c r="Z131" s="763"/>
      <c r="AA131" s="764">
        <v>3433328</v>
      </c>
      <c r="AB131" s="765"/>
      <c r="AC131" s="765"/>
      <c r="AD131" s="765"/>
      <c r="AE131" s="766"/>
      <c r="AF131" s="767">
        <v>3282819</v>
      </c>
      <c r="AG131" s="765"/>
      <c r="AH131" s="765"/>
      <c r="AI131" s="765"/>
      <c r="AJ131" s="766"/>
      <c r="AK131" s="767">
        <v>3297204</v>
      </c>
      <c r="AL131" s="765"/>
      <c r="AM131" s="765"/>
      <c r="AN131" s="765"/>
      <c r="AO131" s="766"/>
      <c r="AP131" s="768"/>
      <c r="AQ131" s="769"/>
      <c r="AR131" s="769"/>
      <c r="AS131" s="769"/>
      <c r="AT131" s="770"/>
      <c r="AU131" s="232"/>
      <c r="AV131" s="232"/>
      <c r="AW131" s="232"/>
      <c r="AX131" s="730" t="s">
        <v>472</v>
      </c>
      <c r="AY131" s="731"/>
      <c r="AZ131" s="731"/>
      <c r="BA131" s="731"/>
      <c r="BB131" s="731"/>
      <c r="BC131" s="731"/>
      <c r="BD131" s="731"/>
      <c r="BE131" s="732"/>
      <c r="BF131" s="733" t="s">
        <v>121</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x14ac:dyDescent="0.15">
      <c r="A132" s="739" t="s">
        <v>473</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474</v>
      </c>
      <c r="W132" s="743"/>
      <c r="X132" s="743"/>
      <c r="Y132" s="743"/>
      <c r="Z132" s="744"/>
      <c r="AA132" s="745">
        <v>6.8922340069999999</v>
      </c>
      <c r="AB132" s="746"/>
      <c r="AC132" s="746"/>
      <c r="AD132" s="746"/>
      <c r="AE132" s="747"/>
      <c r="AF132" s="748">
        <v>5.2940475850000004</v>
      </c>
      <c r="AG132" s="746"/>
      <c r="AH132" s="746"/>
      <c r="AI132" s="746"/>
      <c r="AJ132" s="747"/>
      <c r="AK132" s="748">
        <v>5.7501446679999999</v>
      </c>
      <c r="AL132" s="746"/>
      <c r="AM132" s="746"/>
      <c r="AN132" s="746"/>
      <c r="AO132" s="747"/>
      <c r="AP132" s="749"/>
      <c r="AQ132" s="750"/>
      <c r="AR132" s="750"/>
      <c r="AS132" s="750"/>
      <c r="AT132" s="751"/>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x14ac:dyDescent="0.2">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475</v>
      </c>
      <c r="W133" s="722"/>
      <c r="X133" s="722"/>
      <c r="Y133" s="722"/>
      <c r="Z133" s="723"/>
      <c r="AA133" s="724">
        <v>5</v>
      </c>
      <c r="AB133" s="725"/>
      <c r="AC133" s="725"/>
      <c r="AD133" s="725"/>
      <c r="AE133" s="726"/>
      <c r="AF133" s="724">
        <v>5.5</v>
      </c>
      <c r="AG133" s="725"/>
      <c r="AH133" s="725"/>
      <c r="AI133" s="725"/>
      <c r="AJ133" s="726"/>
      <c r="AK133" s="724">
        <v>5.9</v>
      </c>
      <c r="AL133" s="725"/>
      <c r="AM133" s="725"/>
      <c r="AN133" s="725"/>
      <c r="AO133" s="726"/>
      <c r="AP133" s="727"/>
      <c r="AQ133" s="728"/>
      <c r="AR133" s="728"/>
      <c r="AS133" s="728"/>
      <c r="AT133" s="729"/>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x14ac:dyDescent="0.15">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25" hidden="1" x14ac:dyDescent="0.15">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susI7jKbKNcZmOItmBZs7ln4HtdtJfxZb2EMey8TDXklSXXD3otm2jBal4HZ3NPhiFXZFuZgEVQR/a5xci1F+g==" saltValue="ybNWmpcaUAAUZaQeGuEae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9" customWidth="1"/>
    <col min="121" max="121" width="0" style="258" hidden="1" customWidth="1"/>
    <col min="122" max="16384" width="9" style="258" hidden="1"/>
  </cols>
  <sheetData>
    <row r="1" spans="1:120"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8"/>
    </row>
    <row r="17" spans="119:120" x14ac:dyDescent="0.15">
      <c r="DP17" s="258"/>
    </row>
    <row r="18" spans="119:120" x14ac:dyDescent="0.15"/>
    <row r="19" spans="119:120" x14ac:dyDescent="0.15"/>
    <row r="20" spans="119:120" x14ac:dyDescent="0.15">
      <c r="DO20" s="258"/>
      <c r="DP20" s="258"/>
    </row>
    <row r="21" spans="119:120" x14ac:dyDescent="0.15">
      <c r="DP21" s="258"/>
    </row>
    <row r="22" spans="119:120" x14ac:dyDescent="0.15"/>
    <row r="23" spans="119:120" x14ac:dyDescent="0.15">
      <c r="DO23" s="258"/>
      <c r="DP23" s="258"/>
    </row>
    <row r="24" spans="119:120" x14ac:dyDescent="0.15">
      <c r="DP24" s="258"/>
    </row>
    <row r="25" spans="119:120" x14ac:dyDescent="0.15">
      <c r="DP25" s="258"/>
    </row>
    <row r="26" spans="119:120" x14ac:dyDescent="0.15">
      <c r="DO26" s="258"/>
      <c r="DP26" s="258"/>
    </row>
    <row r="27" spans="119:120" x14ac:dyDescent="0.15"/>
    <row r="28" spans="119:120" x14ac:dyDescent="0.15">
      <c r="DO28" s="258"/>
      <c r="DP28" s="258"/>
    </row>
    <row r="29" spans="119:120" x14ac:dyDescent="0.15">
      <c r="DP29" s="258"/>
    </row>
    <row r="30" spans="119:120" x14ac:dyDescent="0.15"/>
    <row r="31" spans="119:120" x14ac:dyDescent="0.15">
      <c r="DO31" s="258"/>
      <c r="DP31" s="258"/>
    </row>
    <row r="32" spans="119:120" x14ac:dyDescent="0.15"/>
    <row r="33" spans="98:120" x14ac:dyDescent="0.15">
      <c r="DO33" s="258"/>
      <c r="DP33" s="258"/>
    </row>
    <row r="34" spans="98:120" x14ac:dyDescent="0.15">
      <c r="DM34" s="258"/>
    </row>
    <row r="35" spans="98:120" x14ac:dyDescent="0.15">
      <c r="CT35" s="258"/>
      <c r="CU35" s="258"/>
      <c r="CV35" s="258"/>
      <c r="CY35" s="258"/>
      <c r="CZ35" s="258"/>
      <c r="DA35" s="258"/>
      <c r="DD35" s="258"/>
      <c r="DE35" s="258"/>
      <c r="DF35" s="258"/>
      <c r="DI35" s="258"/>
      <c r="DJ35" s="258"/>
      <c r="DK35" s="258"/>
      <c r="DM35" s="258"/>
      <c r="DN35" s="258"/>
      <c r="DO35" s="258"/>
      <c r="DP35" s="258"/>
    </row>
    <row r="36" spans="98:120" x14ac:dyDescent="0.15"/>
    <row r="37" spans="98:120" x14ac:dyDescent="0.15">
      <c r="CW37" s="258"/>
      <c r="DB37" s="258"/>
      <c r="DG37" s="258"/>
      <c r="DL37" s="258"/>
      <c r="DP37" s="258"/>
    </row>
    <row r="38" spans="98:120" x14ac:dyDescent="0.15">
      <c r="CT38" s="258"/>
      <c r="CU38" s="258"/>
      <c r="CV38" s="258"/>
      <c r="CW38" s="258"/>
      <c r="CY38" s="258"/>
      <c r="CZ38" s="258"/>
      <c r="DA38" s="258"/>
      <c r="DB38" s="258"/>
      <c r="DD38" s="258"/>
      <c r="DE38" s="258"/>
      <c r="DF38" s="258"/>
      <c r="DG38" s="258"/>
      <c r="DI38" s="258"/>
      <c r="DJ38" s="258"/>
      <c r="DK38" s="258"/>
      <c r="DL38" s="258"/>
      <c r="DN38" s="258"/>
      <c r="DO38" s="258"/>
      <c r="DP38" s="25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8"/>
      <c r="DO49" s="258"/>
      <c r="DP49" s="25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8"/>
      <c r="CS63" s="258"/>
      <c r="CX63" s="258"/>
      <c r="DC63" s="258"/>
      <c r="DH63" s="258"/>
    </row>
    <row r="64" spans="22:120" x14ac:dyDescent="0.15">
      <c r="V64" s="258"/>
    </row>
    <row r="65" spans="15:120" x14ac:dyDescent="0.15">
      <c r="X65" s="258"/>
      <c r="Z65" s="258"/>
      <c r="AA65" s="258"/>
      <c r="AB65" s="258"/>
      <c r="AC65" s="258"/>
      <c r="AD65" s="258"/>
      <c r="AE65" s="258"/>
      <c r="AF65" s="258"/>
      <c r="AG65" s="258"/>
      <c r="AH65" s="258"/>
      <c r="AI65" s="258"/>
      <c r="AJ65" s="258"/>
      <c r="AK65" s="258"/>
      <c r="AL65" s="258"/>
      <c r="AM65" s="258"/>
      <c r="AN65" s="258"/>
      <c r="AO65" s="258"/>
      <c r="AP65" s="258"/>
      <c r="AQ65" s="258"/>
      <c r="AR65" s="258"/>
      <c r="AS65" s="258"/>
      <c r="AT65" s="258"/>
      <c r="AU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c r="CA65" s="258"/>
      <c r="CB65" s="258"/>
      <c r="CC65" s="258"/>
      <c r="CD65" s="258"/>
      <c r="CE65" s="258"/>
      <c r="CF65" s="258"/>
      <c r="CG65" s="258"/>
      <c r="CH65" s="258"/>
      <c r="CI65" s="258"/>
      <c r="CJ65" s="258"/>
      <c r="CK65" s="258"/>
      <c r="CL65" s="258"/>
      <c r="CM65" s="258"/>
      <c r="CN65" s="258"/>
      <c r="CO65" s="258"/>
      <c r="CP65" s="258"/>
      <c r="CQ65" s="258"/>
      <c r="CR65" s="258"/>
      <c r="CU65" s="258"/>
      <c r="CZ65" s="258"/>
      <c r="DE65" s="258"/>
      <c r="DJ65" s="258"/>
    </row>
    <row r="66" spans="15:120" x14ac:dyDescent="0.15">
      <c r="Q66" s="258"/>
      <c r="S66" s="258"/>
      <c r="U66" s="258"/>
      <c r="DM66" s="258"/>
    </row>
    <row r="67" spans="15:120" x14ac:dyDescent="0.15">
      <c r="O67" s="258"/>
      <c r="P67" s="258"/>
      <c r="R67" s="258"/>
      <c r="T67" s="258"/>
      <c r="Y67" s="258"/>
      <c r="CT67" s="258"/>
      <c r="CV67" s="258"/>
      <c r="CW67" s="258"/>
      <c r="CY67" s="258"/>
      <c r="DA67" s="258"/>
      <c r="DB67" s="258"/>
      <c r="DD67" s="258"/>
      <c r="DF67" s="258"/>
      <c r="DG67" s="258"/>
      <c r="DI67" s="258"/>
      <c r="DK67" s="258"/>
      <c r="DL67" s="258"/>
      <c r="DN67" s="258"/>
      <c r="DO67" s="258"/>
      <c r="DP67" s="258"/>
    </row>
    <row r="68" spans="15:120" x14ac:dyDescent="0.15"/>
    <row r="69" spans="15:120" x14ac:dyDescent="0.15"/>
    <row r="70" spans="15:120" x14ac:dyDescent="0.15"/>
    <row r="71" spans="15:120" x14ac:dyDescent="0.15"/>
    <row r="72" spans="15:120" x14ac:dyDescent="0.15">
      <c r="DP72" s="258"/>
    </row>
    <row r="73" spans="15:120" x14ac:dyDescent="0.15">
      <c r="DP73" s="25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8"/>
      <c r="CX96" s="258"/>
      <c r="DC96" s="258"/>
      <c r="DH96" s="258"/>
    </row>
    <row r="97" spans="24:120" x14ac:dyDescent="0.15">
      <c r="CS97" s="258"/>
      <c r="CX97" s="258"/>
      <c r="DC97" s="258"/>
      <c r="DH97" s="258"/>
      <c r="DP97" s="259" t="s">
        <v>476</v>
      </c>
    </row>
    <row r="98" spans="24:120" hidden="1" x14ac:dyDescent="0.15">
      <c r="CS98" s="258"/>
      <c r="CX98" s="258"/>
      <c r="DC98" s="258"/>
      <c r="DH98" s="258"/>
    </row>
    <row r="99" spans="24:120" hidden="1" x14ac:dyDescent="0.15">
      <c r="CS99" s="258"/>
      <c r="CX99" s="258"/>
      <c r="DC99" s="258"/>
      <c r="DH99" s="258"/>
    </row>
    <row r="101" spans="24:120" ht="12" hidden="1" customHeight="1" x14ac:dyDescent="0.15">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8"/>
      <c r="BA101" s="258"/>
      <c r="BB101" s="258"/>
      <c r="BC101" s="258"/>
      <c r="BD101" s="258"/>
      <c r="BE101" s="258"/>
      <c r="BF101" s="258"/>
      <c r="BG101" s="258"/>
      <c r="BH101" s="258"/>
      <c r="BI101" s="258"/>
      <c r="BJ101" s="258"/>
      <c r="BK101" s="258"/>
      <c r="BL101" s="258"/>
      <c r="BM101" s="258"/>
      <c r="BN101" s="258"/>
      <c r="BO101" s="258"/>
      <c r="BP101" s="258"/>
      <c r="BQ101" s="258"/>
      <c r="BR101" s="258"/>
      <c r="BS101" s="258"/>
      <c r="BT101" s="258"/>
      <c r="BU101" s="258"/>
      <c r="BV101" s="258"/>
      <c r="BW101" s="258"/>
      <c r="BX101" s="258"/>
      <c r="BY101" s="258"/>
      <c r="BZ101" s="258"/>
      <c r="CA101" s="258"/>
      <c r="CB101" s="258"/>
      <c r="CC101" s="258"/>
      <c r="CD101" s="258"/>
      <c r="CE101" s="258"/>
      <c r="CF101" s="258"/>
      <c r="CG101" s="258"/>
      <c r="CH101" s="258"/>
      <c r="CI101" s="258"/>
      <c r="CJ101" s="258"/>
      <c r="CK101" s="258"/>
      <c r="CL101" s="258"/>
      <c r="CM101" s="258"/>
      <c r="CN101" s="258"/>
      <c r="CO101" s="258"/>
      <c r="CP101" s="258"/>
      <c r="CQ101" s="258"/>
      <c r="CR101" s="258"/>
      <c r="CU101" s="258"/>
      <c r="CZ101" s="258"/>
      <c r="DE101" s="258"/>
      <c r="DJ101" s="258"/>
    </row>
    <row r="102" spans="24:120" ht="1.5" hidden="1" customHeight="1" x14ac:dyDescent="0.15">
      <c r="CU102" s="258"/>
      <c r="CZ102" s="258"/>
      <c r="DE102" s="258"/>
      <c r="DJ102" s="258"/>
      <c r="DM102" s="258"/>
    </row>
    <row r="103" spans="24:120" hidden="1" x14ac:dyDescent="0.15">
      <c r="CT103" s="258"/>
      <c r="CV103" s="258"/>
      <c r="CW103" s="258"/>
      <c r="CY103" s="258"/>
      <c r="DA103" s="258"/>
      <c r="DB103" s="258"/>
      <c r="DD103" s="258"/>
      <c r="DF103" s="258"/>
      <c r="DG103" s="258"/>
      <c r="DI103" s="258"/>
      <c r="DK103" s="258"/>
      <c r="DL103" s="258"/>
      <c r="DM103" s="258"/>
      <c r="DN103" s="258"/>
      <c r="DO103" s="258"/>
      <c r="DP103" s="258"/>
    </row>
    <row r="104" spans="24:120" hidden="1" x14ac:dyDescent="0.15">
      <c r="CV104" s="258"/>
      <c r="CW104" s="258"/>
      <c r="DA104" s="258"/>
      <c r="DB104" s="258"/>
      <c r="DF104" s="258"/>
      <c r="DG104" s="258"/>
      <c r="DK104" s="258"/>
      <c r="DL104" s="258"/>
      <c r="DN104" s="258"/>
      <c r="DO104" s="258"/>
      <c r="DP104" s="258"/>
    </row>
    <row r="105" spans="24:120" ht="12.75" hidden="1" customHeight="1" x14ac:dyDescent="0.15"/>
  </sheetData>
  <sheetProtection algorithmName="SHA-512" hashValue="STtZqjMw0I4kXfYRNga19ttYi5teJsM6L3rWPRgYKrZyRWfHWDv4GeG2bRIPGBTM0aLXo0FpmolNrg/WPKQn8Q==" saltValue="Fc+uUYWAaNnrlFXHXOtN6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9" customWidth="1"/>
    <col min="117" max="16384" width="9" style="258" hidden="1"/>
  </cols>
  <sheetData>
    <row r="1" spans="2:116"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x14ac:dyDescent="0.15"/>
    <row r="3" spans="2:116" x14ac:dyDescent="0.15"/>
    <row r="4" spans="2:116" x14ac:dyDescent="0.15">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row>
    <row r="5" spans="2:116" x14ac:dyDescent="0.15">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58"/>
      <c r="CN5" s="258"/>
      <c r="CO5" s="258"/>
      <c r="CP5" s="258"/>
      <c r="CQ5" s="258"/>
      <c r="CR5" s="258"/>
      <c r="CS5" s="258"/>
      <c r="CT5" s="258"/>
      <c r="CU5" s="258"/>
      <c r="CV5" s="258"/>
      <c r="CW5" s="258"/>
      <c r="CX5" s="258"/>
      <c r="CY5" s="258"/>
      <c r="CZ5" s="258"/>
      <c r="DA5" s="258"/>
      <c r="DB5" s="258"/>
      <c r="DC5" s="258"/>
      <c r="DD5" s="258"/>
      <c r="DE5" s="258"/>
      <c r="DF5" s="258"/>
      <c r="DG5" s="258"/>
      <c r="DH5" s="258"/>
      <c r="DI5" s="258"/>
      <c r="DJ5" s="258"/>
      <c r="DK5" s="258"/>
      <c r="DL5" s="25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c r="BY18" s="258"/>
      <c r="BZ18" s="258"/>
      <c r="CA18" s="258"/>
      <c r="CB18" s="258"/>
      <c r="CC18" s="258"/>
      <c r="CD18" s="258"/>
      <c r="CE18" s="258"/>
      <c r="CF18" s="258"/>
      <c r="CG18" s="258"/>
      <c r="CH18" s="258"/>
      <c r="CI18" s="258"/>
      <c r="CJ18" s="258"/>
      <c r="CK18" s="258"/>
      <c r="CL18" s="258"/>
      <c r="CM18" s="258"/>
      <c r="CN18" s="258"/>
      <c r="CO18" s="258"/>
      <c r="CP18" s="258"/>
      <c r="CQ18" s="258"/>
      <c r="CR18" s="258"/>
      <c r="CS18" s="258"/>
      <c r="CT18" s="258"/>
      <c r="CU18" s="258"/>
      <c r="CV18" s="258"/>
      <c r="CW18" s="258"/>
      <c r="CX18" s="258"/>
      <c r="CY18" s="258"/>
      <c r="CZ18" s="258"/>
      <c r="DA18" s="258"/>
      <c r="DB18" s="258"/>
      <c r="DC18" s="258"/>
      <c r="DD18" s="258"/>
      <c r="DE18" s="258"/>
      <c r="DF18" s="258"/>
      <c r="DG18" s="258"/>
      <c r="DH18" s="258"/>
      <c r="DI18" s="258"/>
      <c r="DJ18" s="258"/>
      <c r="DK18" s="258"/>
      <c r="DL18" s="258"/>
    </row>
    <row r="19" spans="9:116" x14ac:dyDescent="0.15"/>
    <row r="20" spans="9:116" x14ac:dyDescent="0.15"/>
    <row r="21" spans="9:116" x14ac:dyDescent="0.15">
      <c r="DL21" s="258"/>
    </row>
    <row r="22" spans="9:116" x14ac:dyDescent="0.15">
      <c r="DI22" s="258"/>
      <c r="DJ22" s="258"/>
      <c r="DK22" s="258"/>
      <c r="DL22" s="258"/>
    </row>
    <row r="23" spans="9:116" x14ac:dyDescent="0.15">
      <c r="CY23" s="258"/>
      <c r="CZ23" s="258"/>
      <c r="DA23" s="258"/>
      <c r="DB23" s="258"/>
      <c r="DC23" s="258"/>
      <c r="DD23" s="258"/>
      <c r="DE23" s="258"/>
      <c r="DF23" s="258"/>
      <c r="DG23" s="258"/>
      <c r="DH23" s="258"/>
      <c r="DI23" s="258"/>
      <c r="DJ23" s="258"/>
      <c r="DK23" s="258"/>
      <c r="DL23" s="25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8"/>
      <c r="DA35" s="258"/>
      <c r="DB35" s="258"/>
      <c r="DC35" s="258"/>
      <c r="DD35" s="258"/>
      <c r="DE35" s="258"/>
      <c r="DF35" s="258"/>
      <c r="DG35" s="258"/>
      <c r="DH35" s="258"/>
      <c r="DI35" s="258"/>
      <c r="DJ35" s="258"/>
      <c r="DK35" s="258"/>
      <c r="DL35" s="258"/>
    </row>
    <row r="36" spans="15:116" x14ac:dyDescent="0.15"/>
    <row r="37" spans="15:116" x14ac:dyDescent="0.15">
      <c r="DL37" s="258"/>
    </row>
    <row r="38" spans="15:116" x14ac:dyDescent="0.15">
      <c r="DI38" s="258"/>
      <c r="DJ38" s="258"/>
      <c r="DK38" s="258"/>
      <c r="DL38" s="258"/>
    </row>
    <row r="39" spans="15:116" x14ac:dyDescent="0.15"/>
    <row r="40" spans="15:116" x14ac:dyDescent="0.15"/>
    <row r="41" spans="15:116" x14ac:dyDescent="0.15"/>
    <row r="42" spans="15:116" x14ac:dyDescent="0.15"/>
    <row r="43" spans="15:116" x14ac:dyDescent="0.15">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E43" s="258"/>
      <c r="DF43" s="258"/>
      <c r="DG43" s="258"/>
      <c r="DH43" s="258"/>
      <c r="DI43" s="258"/>
      <c r="DJ43" s="258"/>
      <c r="DK43" s="258"/>
      <c r="DL43" s="258"/>
    </row>
    <row r="44" spans="15:116" x14ac:dyDescent="0.15">
      <c r="DL44" s="258"/>
    </row>
    <row r="45" spans="15:116" x14ac:dyDescent="0.15"/>
    <row r="46" spans="15:116" x14ac:dyDescent="0.15">
      <c r="DA46" s="258"/>
      <c r="DB46" s="258"/>
      <c r="DC46" s="258"/>
      <c r="DD46" s="258"/>
      <c r="DE46" s="258"/>
      <c r="DF46" s="258"/>
      <c r="DG46" s="258"/>
      <c r="DH46" s="258"/>
      <c r="DI46" s="258"/>
      <c r="DJ46" s="258"/>
      <c r="DK46" s="258"/>
      <c r="DL46" s="258"/>
    </row>
    <row r="47" spans="15:116" x14ac:dyDescent="0.15"/>
    <row r="48" spans="15:116" x14ac:dyDescent="0.15"/>
    <row r="49" spans="104:116" x14ac:dyDescent="0.15"/>
    <row r="50" spans="104:116" x14ac:dyDescent="0.15">
      <c r="CZ50" s="258"/>
      <c r="DA50" s="258"/>
      <c r="DB50" s="258"/>
      <c r="DC50" s="258"/>
      <c r="DD50" s="258"/>
      <c r="DE50" s="258"/>
      <c r="DF50" s="258"/>
      <c r="DG50" s="258"/>
      <c r="DH50" s="258"/>
      <c r="DI50" s="258"/>
      <c r="DJ50" s="258"/>
      <c r="DK50" s="258"/>
      <c r="DL50" s="258"/>
    </row>
    <row r="51" spans="104:116" x14ac:dyDescent="0.15"/>
    <row r="52" spans="104:116" x14ac:dyDescent="0.15"/>
    <row r="53" spans="104:116" x14ac:dyDescent="0.15">
      <c r="DL53" s="25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8"/>
      <c r="DD67" s="258"/>
      <c r="DE67" s="258"/>
      <c r="DF67" s="258"/>
      <c r="DG67" s="258"/>
      <c r="DH67" s="258"/>
      <c r="DI67" s="258"/>
      <c r="DJ67" s="258"/>
      <c r="DK67" s="258"/>
      <c r="DL67" s="25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DKfWmomi56EfiAjzFbLtcnd33/9Wy87GBZWxLkByN/0brMu9kApqYczdQbM6VjP9o8FZjU7SQz+vChggvuycg==" saltValue="axJQW+fDlM2Dxznz4pmdK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0" customWidth="1"/>
    <col min="37" max="44" width="17" style="260" customWidth="1"/>
    <col min="45" max="45" width="6.125" style="267" customWidth="1"/>
    <col min="46" max="46" width="3" style="265" customWidth="1"/>
    <col min="47" max="47" width="19.125" style="260" hidden="1" customWidth="1"/>
    <col min="48" max="52" width="12.625" style="260" hidden="1" customWidth="1"/>
    <col min="53" max="16384" width="8.625" style="260" hidden="1"/>
  </cols>
  <sheetData>
    <row r="1" spans="1:46" x14ac:dyDescent="0.15">
      <c r="AS1" s="261"/>
      <c r="AT1" s="261"/>
    </row>
    <row r="2" spans="1:46" x14ac:dyDescent="0.15">
      <c r="AS2" s="261"/>
      <c r="AT2" s="261"/>
    </row>
    <row r="3" spans="1:46" x14ac:dyDescent="0.15">
      <c r="AS3" s="261"/>
      <c r="AT3" s="261"/>
    </row>
    <row r="4" spans="1:46" x14ac:dyDescent="0.15">
      <c r="AS4" s="261"/>
      <c r="AT4" s="261"/>
    </row>
    <row r="5" spans="1:46" ht="17.25" x14ac:dyDescent="0.15">
      <c r="A5" s="262" t="s">
        <v>477</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x14ac:dyDescent="0.15">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478</v>
      </c>
      <c r="AL6" s="266"/>
      <c r="AM6" s="266"/>
      <c r="AN6" s="266"/>
      <c r="AO6" s="261"/>
      <c r="AP6" s="261"/>
      <c r="AQ6" s="261"/>
      <c r="AR6" s="261"/>
    </row>
    <row r="7" spans="1:46" ht="13.5" customHeight="1" x14ac:dyDescent="0.15">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19" t="s">
        <v>479</v>
      </c>
      <c r="AP7" s="271"/>
      <c r="AQ7" s="272" t="s">
        <v>480</v>
      </c>
      <c r="AR7" s="273"/>
    </row>
    <row r="8" spans="1:46" x14ac:dyDescent="0.15">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20"/>
      <c r="AP8" s="277" t="s">
        <v>481</v>
      </c>
      <c r="AQ8" s="278" t="s">
        <v>482</v>
      </c>
      <c r="AR8" s="279" t="s">
        <v>483</v>
      </c>
    </row>
    <row r="9" spans="1:46" x14ac:dyDescent="0.15">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31" t="s">
        <v>484</v>
      </c>
      <c r="AL9" s="1132"/>
      <c r="AM9" s="1132"/>
      <c r="AN9" s="1133"/>
      <c r="AO9" s="280">
        <v>1257761</v>
      </c>
      <c r="AP9" s="280">
        <v>212531</v>
      </c>
      <c r="AQ9" s="281">
        <v>143042</v>
      </c>
      <c r="AR9" s="282">
        <v>48.6</v>
      </c>
    </row>
    <row r="10" spans="1:46" ht="13.5" customHeight="1" x14ac:dyDescent="0.15">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31" t="s">
        <v>485</v>
      </c>
      <c r="AL10" s="1132"/>
      <c r="AM10" s="1132"/>
      <c r="AN10" s="1133"/>
      <c r="AO10" s="283">
        <v>193620</v>
      </c>
      <c r="AP10" s="283">
        <v>32717</v>
      </c>
      <c r="AQ10" s="284">
        <v>17233</v>
      </c>
      <c r="AR10" s="285">
        <v>89.9</v>
      </c>
    </row>
    <row r="11" spans="1:46" ht="13.5" customHeight="1" x14ac:dyDescent="0.15">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31" t="s">
        <v>486</v>
      </c>
      <c r="AL11" s="1132"/>
      <c r="AM11" s="1132"/>
      <c r="AN11" s="1133"/>
      <c r="AO11" s="283">
        <v>772</v>
      </c>
      <c r="AP11" s="283">
        <v>130</v>
      </c>
      <c r="AQ11" s="284">
        <v>1297</v>
      </c>
      <c r="AR11" s="285">
        <v>-90</v>
      </c>
    </row>
    <row r="12" spans="1:46" ht="13.5" customHeight="1" x14ac:dyDescent="0.15">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31" t="s">
        <v>487</v>
      </c>
      <c r="AL12" s="1132"/>
      <c r="AM12" s="1132"/>
      <c r="AN12" s="1133"/>
      <c r="AO12" s="283" t="s">
        <v>488</v>
      </c>
      <c r="AP12" s="283" t="s">
        <v>488</v>
      </c>
      <c r="AQ12" s="284" t="s">
        <v>488</v>
      </c>
      <c r="AR12" s="285" t="s">
        <v>488</v>
      </c>
    </row>
    <row r="13" spans="1:46" ht="13.5" customHeight="1" x14ac:dyDescent="0.15">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31" t="s">
        <v>489</v>
      </c>
      <c r="AL13" s="1132"/>
      <c r="AM13" s="1132"/>
      <c r="AN13" s="1133"/>
      <c r="AO13" s="283">
        <v>46342</v>
      </c>
      <c r="AP13" s="283">
        <v>7831</v>
      </c>
      <c r="AQ13" s="284">
        <v>5542</v>
      </c>
      <c r="AR13" s="285">
        <v>41.3</v>
      </c>
    </row>
    <row r="14" spans="1:46" ht="13.5" customHeight="1" x14ac:dyDescent="0.15">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31" t="s">
        <v>490</v>
      </c>
      <c r="AL14" s="1132"/>
      <c r="AM14" s="1132"/>
      <c r="AN14" s="1133"/>
      <c r="AO14" s="283">
        <v>112539</v>
      </c>
      <c r="AP14" s="283">
        <v>19016</v>
      </c>
      <c r="AQ14" s="284">
        <v>2886</v>
      </c>
      <c r="AR14" s="285">
        <v>558.9</v>
      </c>
    </row>
    <row r="15" spans="1:46" ht="13.5" customHeight="1" x14ac:dyDescent="0.15">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34" t="s">
        <v>491</v>
      </c>
      <c r="AL15" s="1135"/>
      <c r="AM15" s="1135"/>
      <c r="AN15" s="1136"/>
      <c r="AO15" s="283">
        <v>-107597</v>
      </c>
      <c r="AP15" s="283">
        <v>-18181</v>
      </c>
      <c r="AQ15" s="284">
        <v>-8856</v>
      </c>
      <c r="AR15" s="285">
        <v>105.3</v>
      </c>
    </row>
    <row r="16" spans="1:46" x14ac:dyDescent="0.15">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1134" t="s">
        <v>177</v>
      </c>
      <c r="AL16" s="1135"/>
      <c r="AM16" s="1135"/>
      <c r="AN16" s="1136"/>
      <c r="AO16" s="283">
        <v>1503437</v>
      </c>
      <c r="AP16" s="283">
        <v>254045</v>
      </c>
      <c r="AQ16" s="284">
        <v>161143</v>
      </c>
      <c r="AR16" s="285">
        <v>57.7</v>
      </c>
    </row>
    <row r="17" spans="1:46" x14ac:dyDescent="0.15">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61"/>
      <c r="AL17" s="261"/>
      <c r="AM17" s="261"/>
      <c r="AN17" s="261"/>
      <c r="AO17" s="261"/>
      <c r="AP17" s="261"/>
      <c r="AQ17" s="261"/>
      <c r="AR17" s="286"/>
    </row>
    <row r="18" spans="1:46" x14ac:dyDescent="0.15">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7"/>
      <c r="AR18" s="287"/>
    </row>
    <row r="19" spans="1:46" x14ac:dyDescent="0.15">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492</v>
      </c>
      <c r="AL19" s="261"/>
      <c r="AM19" s="261"/>
      <c r="AN19" s="261"/>
      <c r="AO19" s="261"/>
      <c r="AP19" s="261"/>
      <c r="AQ19" s="261"/>
      <c r="AR19" s="261"/>
    </row>
    <row r="20" spans="1:46" x14ac:dyDescent="0.15">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8"/>
      <c r="AL20" s="289"/>
      <c r="AM20" s="289"/>
      <c r="AN20" s="290"/>
      <c r="AO20" s="291" t="s">
        <v>493</v>
      </c>
      <c r="AP20" s="292" t="s">
        <v>494</v>
      </c>
      <c r="AQ20" s="293" t="s">
        <v>495</v>
      </c>
      <c r="AR20" s="294"/>
    </row>
    <row r="21" spans="1:46" s="300" customFormat="1" x14ac:dyDescent="0.15">
      <c r="A21" s="295"/>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37" t="s">
        <v>496</v>
      </c>
      <c r="AL21" s="1138"/>
      <c r="AM21" s="1138"/>
      <c r="AN21" s="1139"/>
      <c r="AO21" s="296">
        <v>24.67</v>
      </c>
      <c r="AP21" s="297">
        <v>14.02</v>
      </c>
      <c r="AQ21" s="298">
        <v>10.65</v>
      </c>
      <c r="AR21" s="266"/>
      <c r="AS21" s="299"/>
      <c r="AT21" s="295"/>
    </row>
    <row r="22" spans="1:46" s="300" customFormat="1" x14ac:dyDescent="0.15">
      <c r="A22" s="295"/>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37" t="s">
        <v>497</v>
      </c>
      <c r="AL22" s="1138"/>
      <c r="AM22" s="1138"/>
      <c r="AN22" s="1139"/>
      <c r="AO22" s="301">
        <v>94.8</v>
      </c>
      <c r="AP22" s="302">
        <v>96.2</v>
      </c>
      <c r="AQ22" s="303">
        <v>-1.4</v>
      </c>
      <c r="AR22" s="287"/>
      <c r="AS22" s="299"/>
      <c r="AT22" s="295"/>
    </row>
    <row r="23" spans="1:46" s="300" customFormat="1" x14ac:dyDescent="0.15">
      <c r="A23" s="295"/>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7"/>
      <c r="AQ23" s="287"/>
      <c r="AR23" s="287"/>
      <c r="AS23" s="299"/>
      <c r="AT23" s="295"/>
    </row>
    <row r="24" spans="1:46" s="300" customFormat="1" x14ac:dyDescent="0.15">
      <c r="A24" s="295"/>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7"/>
      <c r="AQ24" s="287"/>
      <c r="AR24" s="287"/>
      <c r="AS24" s="299"/>
      <c r="AT24" s="295"/>
    </row>
    <row r="25" spans="1:46" s="300" customFormat="1" x14ac:dyDescent="0.15">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5"/>
    </row>
    <row r="26" spans="1:46" s="300" customFormat="1" x14ac:dyDescent="0.15">
      <c r="A26" s="1130" t="s">
        <v>498</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66"/>
    </row>
    <row r="27" spans="1:46" x14ac:dyDescent="0.15">
      <c r="A27" s="308"/>
      <c r="AO27" s="261"/>
      <c r="AP27" s="261"/>
      <c r="AQ27" s="261"/>
      <c r="AR27" s="261"/>
      <c r="AS27" s="261"/>
      <c r="AT27" s="261"/>
    </row>
    <row r="28" spans="1:46" ht="17.25" x14ac:dyDescent="0.15">
      <c r="A28" s="262" t="s">
        <v>499</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9"/>
    </row>
    <row r="29" spans="1:46" x14ac:dyDescent="0.15">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500</v>
      </c>
      <c r="AL29" s="266"/>
      <c r="AM29" s="266"/>
      <c r="AN29" s="266"/>
      <c r="AO29" s="261"/>
      <c r="AP29" s="261"/>
      <c r="AQ29" s="261"/>
      <c r="AR29" s="261"/>
      <c r="AS29" s="310"/>
    </row>
    <row r="30" spans="1:46" ht="13.5" customHeight="1" x14ac:dyDescent="0.15">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19" t="s">
        <v>479</v>
      </c>
      <c r="AP30" s="271"/>
      <c r="AQ30" s="272" t="s">
        <v>480</v>
      </c>
      <c r="AR30" s="273"/>
    </row>
    <row r="31" spans="1:46" x14ac:dyDescent="0.15">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20"/>
      <c r="AP31" s="277" t="s">
        <v>481</v>
      </c>
      <c r="AQ31" s="278" t="s">
        <v>482</v>
      </c>
      <c r="AR31" s="279" t="s">
        <v>483</v>
      </c>
    </row>
    <row r="32" spans="1:46" ht="27" customHeight="1" x14ac:dyDescent="0.15">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21" t="s">
        <v>501</v>
      </c>
      <c r="AL32" s="1122"/>
      <c r="AM32" s="1122"/>
      <c r="AN32" s="1123"/>
      <c r="AO32" s="311">
        <v>650246</v>
      </c>
      <c r="AP32" s="311">
        <v>109876</v>
      </c>
      <c r="AQ32" s="312">
        <v>81691</v>
      </c>
      <c r="AR32" s="313">
        <v>34.5</v>
      </c>
    </row>
    <row r="33" spans="1:46" ht="13.5" customHeight="1" x14ac:dyDescent="0.15">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21" t="s">
        <v>502</v>
      </c>
      <c r="AL33" s="1122"/>
      <c r="AM33" s="1122"/>
      <c r="AN33" s="1123"/>
      <c r="AO33" s="311" t="s">
        <v>488</v>
      </c>
      <c r="AP33" s="311" t="s">
        <v>488</v>
      </c>
      <c r="AQ33" s="312" t="s">
        <v>488</v>
      </c>
      <c r="AR33" s="313" t="s">
        <v>488</v>
      </c>
    </row>
    <row r="34" spans="1:46" ht="27" customHeight="1" x14ac:dyDescent="0.15">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21" t="s">
        <v>503</v>
      </c>
      <c r="AL34" s="1122"/>
      <c r="AM34" s="1122"/>
      <c r="AN34" s="1123"/>
      <c r="AO34" s="311" t="s">
        <v>488</v>
      </c>
      <c r="AP34" s="311" t="s">
        <v>488</v>
      </c>
      <c r="AQ34" s="312" t="s">
        <v>488</v>
      </c>
      <c r="AR34" s="313" t="s">
        <v>488</v>
      </c>
    </row>
    <row r="35" spans="1:46" ht="27" customHeight="1" x14ac:dyDescent="0.15">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21" t="s">
        <v>504</v>
      </c>
      <c r="AL35" s="1122"/>
      <c r="AM35" s="1122"/>
      <c r="AN35" s="1123"/>
      <c r="AO35" s="311">
        <v>211100</v>
      </c>
      <c r="AP35" s="311">
        <v>35671</v>
      </c>
      <c r="AQ35" s="312">
        <v>27672</v>
      </c>
      <c r="AR35" s="313">
        <v>28.9</v>
      </c>
    </row>
    <row r="36" spans="1:46" ht="27" customHeight="1" x14ac:dyDescent="0.15">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21" t="s">
        <v>505</v>
      </c>
      <c r="AL36" s="1122"/>
      <c r="AM36" s="1122"/>
      <c r="AN36" s="1123"/>
      <c r="AO36" s="311">
        <v>9116</v>
      </c>
      <c r="AP36" s="311">
        <v>1540</v>
      </c>
      <c r="AQ36" s="312">
        <v>4845</v>
      </c>
      <c r="AR36" s="313">
        <v>-68.2</v>
      </c>
    </row>
    <row r="37" spans="1:46" ht="13.5" customHeight="1" x14ac:dyDescent="0.15">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21" t="s">
        <v>506</v>
      </c>
      <c r="AL37" s="1122"/>
      <c r="AM37" s="1122"/>
      <c r="AN37" s="1123"/>
      <c r="AO37" s="311" t="s">
        <v>488</v>
      </c>
      <c r="AP37" s="311" t="s">
        <v>488</v>
      </c>
      <c r="AQ37" s="312">
        <v>448</v>
      </c>
      <c r="AR37" s="313" t="s">
        <v>488</v>
      </c>
    </row>
    <row r="38" spans="1:46" ht="27" customHeight="1" x14ac:dyDescent="0.15">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24" t="s">
        <v>507</v>
      </c>
      <c r="AL38" s="1125"/>
      <c r="AM38" s="1125"/>
      <c r="AN38" s="1126"/>
      <c r="AO38" s="314" t="s">
        <v>488</v>
      </c>
      <c r="AP38" s="314" t="s">
        <v>488</v>
      </c>
      <c r="AQ38" s="315">
        <v>4</v>
      </c>
      <c r="AR38" s="303" t="s">
        <v>488</v>
      </c>
      <c r="AS38" s="310"/>
    </row>
    <row r="39" spans="1:46" x14ac:dyDescent="0.15">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24" t="s">
        <v>508</v>
      </c>
      <c r="AL39" s="1125"/>
      <c r="AM39" s="1125"/>
      <c r="AN39" s="1126"/>
      <c r="AO39" s="311">
        <v>-219330</v>
      </c>
      <c r="AP39" s="311">
        <v>-37062</v>
      </c>
      <c r="AQ39" s="312">
        <v>-1961</v>
      </c>
      <c r="AR39" s="313">
        <v>1790</v>
      </c>
      <c r="AS39" s="310"/>
    </row>
    <row r="40" spans="1:46" ht="27" customHeight="1" x14ac:dyDescent="0.15">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21" t="s">
        <v>509</v>
      </c>
      <c r="AL40" s="1122"/>
      <c r="AM40" s="1122"/>
      <c r="AN40" s="1123"/>
      <c r="AO40" s="311">
        <v>-461538</v>
      </c>
      <c r="AP40" s="311">
        <v>-77989</v>
      </c>
      <c r="AQ40" s="312">
        <v>-75713</v>
      </c>
      <c r="AR40" s="313">
        <v>3</v>
      </c>
      <c r="AS40" s="310"/>
    </row>
    <row r="41" spans="1:46" x14ac:dyDescent="0.15">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27" t="s">
        <v>287</v>
      </c>
      <c r="AL41" s="1128"/>
      <c r="AM41" s="1128"/>
      <c r="AN41" s="1129"/>
      <c r="AO41" s="311">
        <v>189594</v>
      </c>
      <c r="AP41" s="311">
        <v>32037</v>
      </c>
      <c r="AQ41" s="312">
        <v>36985</v>
      </c>
      <c r="AR41" s="313">
        <v>-13.4</v>
      </c>
      <c r="AS41" s="310"/>
    </row>
    <row r="42" spans="1:46" x14ac:dyDescent="0.15">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316"/>
      <c r="AL42" s="261"/>
      <c r="AM42" s="261"/>
      <c r="AN42" s="261"/>
      <c r="AO42" s="261"/>
      <c r="AP42" s="261"/>
      <c r="AQ42" s="287"/>
      <c r="AR42" s="287"/>
      <c r="AS42" s="310"/>
    </row>
    <row r="43" spans="1:46" x14ac:dyDescent="0.15">
      <c r="A43" s="265"/>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317"/>
      <c r="AQ43" s="287"/>
      <c r="AR43" s="261"/>
      <c r="AS43" s="310"/>
    </row>
    <row r="44" spans="1:46" x14ac:dyDescent="0.15">
      <c r="A44" s="265"/>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c r="Z44" s="261"/>
      <c r="AA44" s="261"/>
      <c r="AB44" s="261"/>
      <c r="AC44" s="261"/>
      <c r="AD44" s="261"/>
      <c r="AE44" s="261"/>
      <c r="AF44" s="261"/>
      <c r="AG44" s="261"/>
      <c r="AH44" s="261"/>
      <c r="AI44" s="261"/>
      <c r="AJ44" s="261"/>
      <c r="AK44" s="261"/>
      <c r="AL44" s="261"/>
      <c r="AM44" s="261"/>
      <c r="AN44" s="261"/>
      <c r="AO44" s="261"/>
      <c r="AP44" s="261"/>
      <c r="AQ44" s="287"/>
      <c r="AR44" s="261"/>
    </row>
    <row r="45" spans="1:46" x14ac:dyDescent="0.15">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318"/>
      <c r="AR45" s="263"/>
      <c r="AS45" s="263"/>
      <c r="AT45" s="261"/>
    </row>
    <row r="46" spans="1:46" x14ac:dyDescent="0.1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1"/>
    </row>
    <row r="47" spans="1:46" ht="17.25" customHeight="1" x14ac:dyDescent="0.15">
      <c r="A47" s="320" t="s">
        <v>510</v>
      </c>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c r="AP47" s="261"/>
      <c r="AQ47" s="261"/>
      <c r="AR47" s="261"/>
    </row>
    <row r="48" spans="1:46" x14ac:dyDescent="0.15">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21" t="s">
        <v>511</v>
      </c>
      <c r="AL48" s="321"/>
      <c r="AM48" s="321"/>
      <c r="AN48" s="321"/>
      <c r="AO48" s="321"/>
      <c r="AP48" s="321"/>
      <c r="AQ48" s="322"/>
      <c r="AR48" s="321"/>
    </row>
    <row r="49" spans="1:44" ht="13.5" customHeight="1" x14ac:dyDescent="0.15">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23"/>
      <c r="AL49" s="324"/>
      <c r="AM49" s="1114" t="s">
        <v>479</v>
      </c>
      <c r="AN49" s="1116" t="s">
        <v>512</v>
      </c>
      <c r="AO49" s="1117"/>
      <c r="AP49" s="1117"/>
      <c r="AQ49" s="1117"/>
      <c r="AR49" s="1118"/>
    </row>
    <row r="50" spans="1:44" x14ac:dyDescent="0.15">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5"/>
      <c r="AL50" s="326"/>
      <c r="AM50" s="1115"/>
      <c r="AN50" s="327" t="s">
        <v>513</v>
      </c>
      <c r="AO50" s="328" t="s">
        <v>514</v>
      </c>
      <c r="AP50" s="329" t="s">
        <v>515</v>
      </c>
      <c r="AQ50" s="330" t="s">
        <v>516</v>
      </c>
      <c r="AR50" s="331" t="s">
        <v>517</v>
      </c>
    </row>
    <row r="51" spans="1:44" x14ac:dyDescent="0.15">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23" t="s">
        <v>518</v>
      </c>
      <c r="AL51" s="324"/>
      <c r="AM51" s="332">
        <v>15423797</v>
      </c>
      <c r="AN51" s="333">
        <v>2403958</v>
      </c>
      <c r="AO51" s="334">
        <v>-28</v>
      </c>
      <c r="AP51" s="335">
        <v>126262</v>
      </c>
      <c r="AQ51" s="336">
        <v>10</v>
      </c>
      <c r="AR51" s="337">
        <v>-38</v>
      </c>
    </row>
    <row r="52" spans="1:44" x14ac:dyDescent="0.15">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8"/>
      <c r="AL52" s="339" t="s">
        <v>519</v>
      </c>
      <c r="AM52" s="340">
        <v>2381297</v>
      </c>
      <c r="AN52" s="341">
        <v>371150</v>
      </c>
      <c r="AO52" s="342">
        <v>10.9</v>
      </c>
      <c r="AP52" s="343">
        <v>56769</v>
      </c>
      <c r="AQ52" s="344">
        <v>2.1</v>
      </c>
      <c r="AR52" s="345">
        <v>8.8000000000000007</v>
      </c>
    </row>
    <row r="53" spans="1:44" x14ac:dyDescent="0.15">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23" t="s">
        <v>520</v>
      </c>
      <c r="AL53" s="324"/>
      <c r="AM53" s="332">
        <v>19246382</v>
      </c>
      <c r="AN53" s="333">
        <v>3088315</v>
      </c>
      <c r="AO53" s="334">
        <v>28.5</v>
      </c>
      <c r="AP53" s="335">
        <v>126525</v>
      </c>
      <c r="AQ53" s="336">
        <v>0.2</v>
      </c>
      <c r="AR53" s="337">
        <v>28.3</v>
      </c>
    </row>
    <row r="54" spans="1:44" x14ac:dyDescent="0.15">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8"/>
      <c r="AL54" s="339" t="s">
        <v>519</v>
      </c>
      <c r="AM54" s="340">
        <v>2129501</v>
      </c>
      <c r="AN54" s="341">
        <v>341704</v>
      </c>
      <c r="AO54" s="342">
        <v>-7.9</v>
      </c>
      <c r="AP54" s="343">
        <v>67052</v>
      </c>
      <c r="AQ54" s="344">
        <v>18.100000000000001</v>
      </c>
      <c r="AR54" s="345">
        <v>-26</v>
      </c>
    </row>
    <row r="55" spans="1:44" x14ac:dyDescent="0.15">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23" t="s">
        <v>521</v>
      </c>
      <c r="AL55" s="324"/>
      <c r="AM55" s="332">
        <v>4432146</v>
      </c>
      <c r="AN55" s="333">
        <v>726820</v>
      </c>
      <c r="AO55" s="334">
        <v>-76.5</v>
      </c>
      <c r="AP55" s="335">
        <v>122054</v>
      </c>
      <c r="AQ55" s="336">
        <v>-3.5</v>
      </c>
      <c r="AR55" s="337">
        <v>-73</v>
      </c>
    </row>
    <row r="56" spans="1:44" x14ac:dyDescent="0.15">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8"/>
      <c r="AL56" s="339" t="s">
        <v>519</v>
      </c>
      <c r="AM56" s="340">
        <v>662513</v>
      </c>
      <c r="AN56" s="341">
        <v>108644</v>
      </c>
      <c r="AO56" s="342">
        <v>-68.2</v>
      </c>
      <c r="AP56" s="343">
        <v>68298</v>
      </c>
      <c r="AQ56" s="344">
        <v>1.9</v>
      </c>
      <c r="AR56" s="345">
        <v>-70.099999999999994</v>
      </c>
    </row>
    <row r="57" spans="1:44" x14ac:dyDescent="0.15">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23" t="s">
        <v>522</v>
      </c>
      <c r="AL57" s="324"/>
      <c r="AM57" s="332">
        <v>5233035</v>
      </c>
      <c r="AN57" s="333">
        <v>874797</v>
      </c>
      <c r="AO57" s="334">
        <v>20.399999999999999</v>
      </c>
      <c r="AP57" s="335">
        <v>111644</v>
      </c>
      <c r="AQ57" s="336">
        <v>-8.5</v>
      </c>
      <c r="AR57" s="337">
        <v>28.9</v>
      </c>
    </row>
    <row r="58" spans="1:44" x14ac:dyDescent="0.15">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8"/>
      <c r="AL58" s="339" t="s">
        <v>519</v>
      </c>
      <c r="AM58" s="340">
        <v>1598142</v>
      </c>
      <c r="AN58" s="341">
        <v>267158</v>
      </c>
      <c r="AO58" s="342">
        <v>145.9</v>
      </c>
      <c r="AP58" s="343">
        <v>66606</v>
      </c>
      <c r="AQ58" s="344">
        <v>-2.5</v>
      </c>
      <c r="AR58" s="345">
        <v>148.4</v>
      </c>
    </row>
    <row r="59" spans="1:44" x14ac:dyDescent="0.15">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23" t="s">
        <v>523</v>
      </c>
      <c r="AL59" s="324"/>
      <c r="AM59" s="332">
        <v>5650395</v>
      </c>
      <c r="AN59" s="333">
        <v>954781</v>
      </c>
      <c r="AO59" s="334">
        <v>9.1</v>
      </c>
      <c r="AP59" s="335">
        <v>127917</v>
      </c>
      <c r="AQ59" s="336">
        <v>14.6</v>
      </c>
      <c r="AR59" s="337">
        <v>-5.5</v>
      </c>
    </row>
    <row r="60" spans="1:44" x14ac:dyDescent="0.15">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8"/>
      <c r="AL60" s="339" t="s">
        <v>519</v>
      </c>
      <c r="AM60" s="340">
        <v>1154867</v>
      </c>
      <c r="AN60" s="341">
        <v>195145</v>
      </c>
      <c r="AO60" s="342">
        <v>-27</v>
      </c>
      <c r="AP60" s="343">
        <v>69746</v>
      </c>
      <c r="AQ60" s="344">
        <v>4.7</v>
      </c>
      <c r="AR60" s="345">
        <v>-31.7</v>
      </c>
    </row>
    <row r="61" spans="1:44" x14ac:dyDescent="0.15">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23" t="s">
        <v>524</v>
      </c>
      <c r="AL61" s="346"/>
      <c r="AM61" s="347">
        <v>9997151</v>
      </c>
      <c r="AN61" s="348">
        <v>1609734</v>
      </c>
      <c r="AO61" s="349">
        <v>-9.3000000000000007</v>
      </c>
      <c r="AP61" s="350">
        <v>122880</v>
      </c>
      <c r="AQ61" s="351">
        <v>2.6</v>
      </c>
      <c r="AR61" s="337">
        <v>-11.9</v>
      </c>
    </row>
    <row r="62" spans="1:44" x14ac:dyDescent="0.15">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8"/>
      <c r="AL62" s="339" t="s">
        <v>519</v>
      </c>
      <c r="AM62" s="340">
        <v>1585264</v>
      </c>
      <c r="AN62" s="341">
        <v>256760</v>
      </c>
      <c r="AO62" s="342">
        <v>10.7</v>
      </c>
      <c r="AP62" s="343">
        <v>65694</v>
      </c>
      <c r="AQ62" s="344">
        <v>4.9000000000000004</v>
      </c>
      <c r="AR62" s="345">
        <v>5.8</v>
      </c>
    </row>
    <row r="63" spans="1:44" x14ac:dyDescent="0.15">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44" x14ac:dyDescent="0.15">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x14ac:dyDescent="0.15">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x14ac:dyDescent="0.15">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15">
      <c r="AK67" s="261"/>
      <c r="AL67" s="261"/>
      <c r="AM67" s="261"/>
      <c r="AN67" s="261"/>
      <c r="AO67" s="261"/>
      <c r="AP67" s="261"/>
      <c r="AQ67" s="261"/>
      <c r="AR67" s="261"/>
      <c r="AS67" s="261"/>
      <c r="AT67" s="261"/>
    </row>
    <row r="68" spans="1:46" ht="13.5" hidden="1" customHeight="1" x14ac:dyDescent="0.15">
      <c r="AK68" s="261"/>
      <c r="AL68" s="261"/>
      <c r="AM68" s="261"/>
      <c r="AN68" s="261"/>
      <c r="AO68" s="261"/>
      <c r="AP68" s="261"/>
      <c r="AQ68" s="261"/>
      <c r="AR68" s="261"/>
    </row>
    <row r="69" spans="1:46" ht="13.5" hidden="1" customHeight="1" x14ac:dyDescent="0.15">
      <c r="AK69" s="261"/>
      <c r="AL69" s="261"/>
      <c r="AM69" s="261"/>
      <c r="AN69" s="261"/>
      <c r="AO69" s="261"/>
      <c r="AP69" s="261"/>
      <c r="AQ69" s="261"/>
      <c r="AR69" s="261"/>
    </row>
    <row r="70" spans="1:46" hidden="1" x14ac:dyDescent="0.15">
      <c r="AK70" s="261"/>
      <c r="AL70" s="261"/>
      <c r="AM70" s="261"/>
      <c r="AN70" s="261"/>
      <c r="AO70" s="261"/>
      <c r="AP70" s="261"/>
      <c r="AQ70" s="261"/>
      <c r="AR70" s="261"/>
    </row>
    <row r="71" spans="1:46" hidden="1" x14ac:dyDescent="0.15">
      <c r="AK71" s="261"/>
      <c r="AL71" s="261"/>
      <c r="AM71" s="261"/>
      <c r="AN71" s="261"/>
      <c r="AO71" s="261"/>
      <c r="AP71" s="261"/>
      <c r="AQ71" s="261"/>
      <c r="AR71" s="261"/>
    </row>
    <row r="72" spans="1:46" hidden="1" x14ac:dyDescent="0.15">
      <c r="AK72" s="261"/>
      <c r="AL72" s="261"/>
      <c r="AM72" s="261"/>
      <c r="AN72" s="261"/>
      <c r="AO72" s="261"/>
      <c r="AP72" s="261"/>
      <c r="AQ72" s="261"/>
      <c r="AR72" s="261"/>
    </row>
    <row r="73" spans="1:46" hidden="1" x14ac:dyDescent="0.15">
      <c r="AK73" s="261"/>
      <c r="AL73" s="261"/>
      <c r="AM73" s="261"/>
      <c r="AN73" s="261"/>
      <c r="AO73" s="261"/>
      <c r="AP73" s="261"/>
      <c r="AQ73" s="261"/>
      <c r="AR73" s="261"/>
    </row>
  </sheetData>
  <sheetProtection algorithmName="SHA-512" hashValue="OshLkXyXgJ24UE8Hsr4DQe+DqS9dmkaqEYL2kUqHekJofI76ypcUaQicHX311P7AuAci0RWMm1MeJ7DWmQViyw==" saltValue="ylDdsgg2D14Q/cI+W6ZaJ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9" customWidth="1"/>
    <col min="126" max="16384" width="9" style="258" hidden="1"/>
  </cols>
  <sheetData>
    <row r="1" spans="2:125" ht="13.5" customHeight="1"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2:125" x14ac:dyDescent="0.15">
      <c r="B2" s="258"/>
      <c r="DG2" s="258"/>
    </row>
    <row r="3" spans="2:125" x14ac:dyDescent="0.1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H3" s="258"/>
      <c r="DI3" s="258"/>
      <c r="DJ3" s="258"/>
      <c r="DK3" s="258"/>
      <c r="DL3" s="258"/>
      <c r="DM3" s="258"/>
      <c r="DN3" s="258"/>
      <c r="DO3" s="258"/>
      <c r="DP3" s="258"/>
      <c r="DQ3" s="258"/>
      <c r="DR3" s="258"/>
      <c r="DS3" s="258"/>
      <c r="DT3" s="258"/>
      <c r="DU3" s="258"/>
    </row>
    <row r="4" spans="2:125" x14ac:dyDescent="0.15"/>
    <row r="5" spans="2:125" x14ac:dyDescent="0.15"/>
    <row r="6" spans="2:125" x14ac:dyDescent="0.15"/>
    <row r="7" spans="2:125" x14ac:dyDescent="0.15"/>
    <row r="8" spans="2:125" x14ac:dyDescent="0.15"/>
    <row r="9" spans="2:125" x14ac:dyDescent="0.15">
      <c r="DU9" s="25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8"/>
    </row>
    <row r="18" spans="125:125" x14ac:dyDescent="0.15"/>
    <row r="19" spans="125:125" x14ac:dyDescent="0.15"/>
    <row r="20" spans="125:125" x14ac:dyDescent="0.15">
      <c r="DU20" s="258"/>
    </row>
    <row r="21" spans="125:125" x14ac:dyDescent="0.15">
      <c r="DU21" s="25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8"/>
    </row>
    <row r="29" spans="125:125" x14ac:dyDescent="0.15"/>
    <row r="30" spans="125:125" x14ac:dyDescent="0.15"/>
    <row r="31" spans="125:125" x14ac:dyDescent="0.15"/>
    <row r="32" spans="125:125" x14ac:dyDescent="0.15"/>
    <row r="33" spans="2:125" x14ac:dyDescent="0.15">
      <c r="B33" s="258"/>
      <c r="G33" s="258"/>
      <c r="I33" s="258"/>
    </row>
    <row r="34" spans="2:125" x14ac:dyDescent="0.15">
      <c r="C34" s="258"/>
      <c r="P34" s="258"/>
      <c r="DE34" s="258"/>
      <c r="DH34" s="258"/>
    </row>
    <row r="35" spans="2:125" x14ac:dyDescent="0.15">
      <c r="D35" s="258"/>
      <c r="E35" s="258"/>
      <c r="DG35" s="258"/>
      <c r="DJ35" s="258"/>
      <c r="DP35" s="258"/>
      <c r="DQ35" s="258"/>
      <c r="DR35" s="258"/>
      <c r="DS35" s="258"/>
      <c r="DT35" s="258"/>
      <c r="DU35" s="258"/>
    </row>
    <row r="36" spans="2:125" x14ac:dyDescent="0.15">
      <c r="F36" s="258"/>
      <c r="H36" s="258"/>
      <c r="J36" s="258"/>
      <c r="K36" s="258"/>
      <c r="L36" s="258"/>
      <c r="M36" s="258"/>
      <c r="N36" s="258"/>
      <c r="O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F36" s="258"/>
      <c r="DI36" s="258"/>
      <c r="DK36" s="258"/>
      <c r="DL36" s="258"/>
      <c r="DM36" s="258"/>
      <c r="DN36" s="258"/>
      <c r="DO36" s="258"/>
      <c r="DP36" s="258"/>
      <c r="DQ36" s="258"/>
      <c r="DR36" s="258"/>
      <c r="DS36" s="258"/>
      <c r="DT36" s="258"/>
      <c r="DU36" s="258"/>
    </row>
    <row r="37" spans="2:125" x14ac:dyDescent="0.15">
      <c r="DU37" s="258"/>
    </row>
    <row r="38" spans="2:125" x14ac:dyDescent="0.15">
      <c r="DT38" s="258"/>
      <c r="DU38" s="258"/>
    </row>
    <row r="39" spans="2:125" x14ac:dyDescent="0.15"/>
    <row r="40" spans="2:125" x14ac:dyDescent="0.15">
      <c r="DH40" s="258"/>
    </row>
    <row r="41" spans="2:125" x14ac:dyDescent="0.15">
      <c r="DE41" s="258"/>
    </row>
    <row r="42" spans="2:125" x14ac:dyDescent="0.15">
      <c r="DG42" s="258"/>
      <c r="DJ42" s="258"/>
    </row>
    <row r="43" spans="2:125" x14ac:dyDescent="0.15">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F43" s="258"/>
      <c r="DI43" s="258"/>
      <c r="DK43" s="258"/>
      <c r="DL43" s="258"/>
      <c r="DM43" s="258"/>
      <c r="DN43" s="258"/>
      <c r="DO43" s="258"/>
      <c r="DP43" s="258"/>
      <c r="DQ43" s="258"/>
      <c r="DR43" s="258"/>
      <c r="DS43" s="258"/>
      <c r="DT43" s="258"/>
      <c r="DU43" s="258"/>
    </row>
    <row r="44" spans="2:125" x14ac:dyDescent="0.15">
      <c r="DU44" s="258"/>
    </row>
    <row r="45" spans="2:125" x14ac:dyDescent="0.15"/>
    <row r="46" spans="2:125" x14ac:dyDescent="0.15"/>
    <row r="47" spans="2:125" x14ac:dyDescent="0.15"/>
    <row r="48" spans="2:125" x14ac:dyDescent="0.15">
      <c r="DT48" s="258"/>
      <c r="DU48" s="258"/>
    </row>
    <row r="49" spans="120:125" x14ac:dyDescent="0.15">
      <c r="DU49" s="258"/>
    </row>
    <row r="50" spans="120:125" x14ac:dyDescent="0.15">
      <c r="DU50" s="258"/>
    </row>
    <row r="51" spans="120:125" x14ac:dyDescent="0.15">
      <c r="DP51" s="258"/>
      <c r="DQ51" s="258"/>
      <c r="DR51" s="258"/>
      <c r="DS51" s="258"/>
      <c r="DT51" s="258"/>
      <c r="DU51" s="258"/>
    </row>
    <row r="52" spans="120:125" x14ac:dyDescent="0.15"/>
    <row r="53" spans="120:125" x14ac:dyDescent="0.15"/>
    <row r="54" spans="120:125" x14ac:dyDescent="0.15">
      <c r="DU54" s="258"/>
    </row>
    <row r="55" spans="120:125" x14ac:dyDescent="0.15"/>
    <row r="56" spans="120:125" x14ac:dyDescent="0.15"/>
    <row r="57" spans="120:125" x14ac:dyDescent="0.15"/>
    <row r="58" spans="120:125" x14ac:dyDescent="0.15">
      <c r="DU58" s="258"/>
    </row>
    <row r="59" spans="120:125" x14ac:dyDescent="0.15"/>
    <row r="60" spans="120:125" x14ac:dyDescent="0.15"/>
    <row r="61" spans="120:125" x14ac:dyDescent="0.15"/>
    <row r="62" spans="120:125" x14ac:dyDescent="0.15"/>
    <row r="63" spans="120:125" x14ac:dyDescent="0.15">
      <c r="DU63" s="258"/>
    </row>
    <row r="64" spans="120:125" x14ac:dyDescent="0.15">
      <c r="DT64" s="258"/>
      <c r="DU64" s="258"/>
    </row>
    <row r="65" spans="123:125" x14ac:dyDescent="0.15"/>
    <row r="66" spans="123:125" x14ac:dyDescent="0.15"/>
    <row r="67" spans="123:125" x14ac:dyDescent="0.15"/>
    <row r="68" spans="123:125" x14ac:dyDescent="0.15"/>
    <row r="69" spans="123:125" x14ac:dyDescent="0.15">
      <c r="DS69" s="258"/>
      <c r="DT69" s="258"/>
      <c r="DU69" s="25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8"/>
    </row>
    <row r="83" spans="116:125" x14ac:dyDescent="0.15">
      <c r="DM83" s="258"/>
      <c r="DN83" s="258"/>
      <c r="DO83" s="258"/>
      <c r="DP83" s="258"/>
      <c r="DQ83" s="258"/>
      <c r="DR83" s="258"/>
      <c r="DS83" s="258"/>
      <c r="DT83" s="258"/>
      <c r="DU83" s="258"/>
    </row>
    <row r="84" spans="116:125" x14ac:dyDescent="0.15"/>
    <row r="85" spans="116:125" x14ac:dyDescent="0.15"/>
    <row r="86" spans="116:125" x14ac:dyDescent="0.15"/>
    <row r="87" spans="116:125" x14ac:dyDescent="0.15"/>
    <row r="88" spans="116:125" x14ac:dyDescent="0.15">
      <c r="DU88" s="25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8"/>
      <c r="DT94" s="258"/>
      <c r="DU94" s="258"/>
    </row>
    <row r="95" spans="116:125" ht="13.5" customHeight="1" x14ac:dyDescent="0.15">
      <c r="DU95" s="25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8"/>
    </row>
    <row r="102" spans="124:125" ht="13.5" customHeight="1" x14ac:dyDescent="0.15"/>
    <row r="103" spans="124:125" ht="13.5" customHeight="1" x14ac:dyDescent="0.15"/>
    <row r="104" spans="124:125" ht="13.5" customHeight="1" x14ac:dyDescent="0.15">
      <c r="DT104" s="258"/>
      <c r="DU104" s="25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476</v>
      </c>
    </row>
    <row r="121" spans="125:125" ht="13.5" hidden="1" customHeight="1" x14ac:dyDescent="0.15">
      <c r="DU121" s="258"/>
    </row>
  </sheetData>
  <sheetProtection algorithmName="SHA-512" hashValue="qzj2YPdbFalEVeWbMicSfwvisvsDsR1THekTzZNKwi6N4cYLKEq1zN81R+NR/RZ5ELnLbwPRqyCrT8HASeOlXQ==" saltValue="zURstYN/Ei1Xj6wEpAkSV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9" customWidth="1"/>
    <col min="126" max="142" width="0" style="258" hidden="1" customWidth="1"/>
    <col min="143" max="16384" width="9" style="258" hidden="1"/>
  </cols>
  <sheetData>
    <row r="1" spans="1:125"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x14ac:dyDescent="0.15">
      <c r="B2" s="258"/>
      <c r="T2" s="258"/>
    </row>
    <row r="3" spans="1:125" x14ac:dyDescent="0.15">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8"/>
      <c r="G33" s="258"/>
      <c r="I33" s="258"/>
    </row>
    <row r="34" spans="2:125" x14ac:dyDescent="0.15">
      <c r="C34" s="258"/>
      <c r="P34" s="258"/>
      <c r="R34" s="258"/>
      <c r="U34" s="258"/>
    </row>
    <row r="35" spans="2:125" x14ac:dyDescent="0.15">
      <c r="D35" s="258"/>
      <c r="E35" s="258"/>
      <c r="T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c r="DQ35" s="258"/>
      <c r="DR35" s="258"/>
      <c r="DS35" s="258"/>
      <c r="DT35" s="258"/>
      <c r="DU35" s="258"/>
    </row>
    <row r="36" spans="2:125" x14ac:dyDescent="0.15">
      <c r="F36" s="258"/>
      <c r="H36" s="258"/>
      <c r="J36" s="258"/>
      <c r="K36" s="258"/>
      <c r="L36" s="258"/>
      <c r="M36" s="258"/>
      <c r="N36" s="258"/>
      <c r="O36" s="258"/>
      <c r="Q36" s="258"/>
      <c r="S36" s="258"/>
      <c r="V36" s="258"/>
    </row>
    <row r="37" spans="2:125" x14ac:dyDescent="0.15"/>
    <row r="38" spans="2:125" x14ac:dyDescent="0.15"/>
    <row r="39" spans="2:125" x14ac:dyDescent="0.15"/>
    <row r="40" spans="2:125" x14ac:dyDescent="0.15">
      <c r="U40" s="258"/>
    </row>
    <row r="41" spans="2:125" x14ac:dyDescent="0.15">
      <c r="R41" s="258"/>
    </row>
    <row r="42" spans="2:125" x14ac:dyDescent="0.15">
      <c r="T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c r="CZ42" s="258"/>
      <c r="DA42" s="258"/>
      <c r="DB42" s="258"/>
      <c r="DC42" s="258"/>
      <c r="DD42" s="258"/>
      <c r="DE42" s="258"/>
      <c r="DF42" s="258"/>
      <c r="DG42" s="258"/>
      <c r="DH42" s="258"/>
      <c r="DI42" s="258"/>
      <c r="DJ42" s="258"/>
      <c r="DK42" s="258"/>
      <c r="DL42" s="258"/>
      <c r="DM42" s="258"/>
      <c r="DN42" s="258"/>
      <c r="DO42" s="258"/>
      <c r="DP42" s="258"/>
      <c r="DQ42" s="258"/>
      <c r="DR42" s="258"/>
      <c r="DS42" s="258"/>
      <c r="DT42" s="258"/>
      <c r="DU42" s="258"/>
    </row>
    <row r="43" spans="2:125" x14ac:dyDescent="0.15">
      <c r="Q43" s="258"/>
      <c r="S43" s="258"/>
      <c r="V43" s="25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sheetData>
  <sheetProtection algorithmName="SHA-512" hashValue="5OsTgoHVkwyEPV98PnLVMuW8Qa+kCi395zzD8UHdjvRX7LlSqFCFqYjvL8PHDWG72DUzgycC9r9RN/YzjLfT+Q==" saltValue="m6AbIJevgPc9GxcBM/bh7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0" t="s">
        <v>3</v>
      </c>
      <c r="D47" s="1140"/>
      <c r="E47" s="1141"/>
      <c r="F47" s="11">
        <v>395.38</v>
      </c>
      <c r="G47" s="12">
        <v>364.38</v>
      </c>
      <c r="H47" s="12">
        <v>333.88</v>
      </c>
      <c r="I47" s="12">
        <v>327.14</v>
      </c>
      <c r="J47" s="13">
        <v>309.60000000000002</v>
      </c>
    </row>
    <row r="48" spans="2:10" ht="57.75" customHeight="1" x14ac:dyDescent="0.15">
      <c r="B48" s="14"/>
      <c r="C48" s="1142" t="s">
        <v>4</v>
      </c>
      <c r="D48" s="1142"/>
      <c r="E48" s="1143"/>
      <c r="F48" s="15">
        <v>5.1100000000000003</v>
      </c>
      <c r="G48" s="16">
        <v>5.22</v>
      </c>
      <c r="H48" s="16">
        <v>4.1399999999999997</v>
      </c>
      <c r="I48" s="16">
        <v>4.07</v>
      </c>
      <c r="J48" s="17">
        <v>3.61</v>
      </c>
    </row>
    <row r="49" spans="2:10" ht="57.75" customHeight="1" thickBot="1" x14ac:dyDescent="0.2">
      <c r="B49" s="18"/>
      <c r="C49" s="1144" t="s">
        <v>5</v>
      </c>
      <c r="D49" s="1144"/>
      <c r="E49" s="1145"/>
      <c r="F49" s="19" t="s">
        <v>531</v>
      </c>
      <c r="G49" s="20" t="s">
        <v>532</v>
      </c>
      <c r="H49" s="20" t="s">
        <v>533</v>
      </c>
      <c r="I49" s="20" t="s">
        <v>534</v>
      </c>
      <c r="J49" s="21" t="s">
        <v>535</v>
      </c>
    </row>
    <row r="50" spans="2:10" x14ac:dyDescent="0.15"/>
  </sheetData>
  <sheetProtection algorithmName="SHA-512" hashValue="RnWpnbLLe5QotWZDcSlBD6dKpouTR6+F31AEKe1NZp0lAPiKq3VWKeGkg1nKn3UC2kxFpVhRYGoWmYJK/lJoLg==" saltValue="rtSq27yRsu2IK+vbYI/tt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2025-03-06T05:22:27Z</cp:lastPrinted>
  <dcterms:created xsi:type="dcterms:W3CDTF">2025-02-19T00:43:37Z</dcterms:created>
  <dcterms:modified xsi:type="dcterms:W3CDTF">2025-09-22T02:48:52Z</dcterms:modified>
  <cp:category/>
</cp:coreProperties>
</file>