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0.33.29\課共通nas\50財務\01一般会計\01_決算統計\01年度別\R4年度決算\13_財政状況資料集\03_財政状況資料集（3月公表）【1回目】\06-2_掲載後修正（R6.3.26）\"/>
    </mc:Choice>
  </mc:AlternateContent>
  <bookViews>
    <workbookView xWindow="-105" yWindow="-105" windowWidth="23250" windowHeight="12570" tabRatio="61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E38" i="10"/>
  <c r="AM38" i="10"/>
  <c r="U38" i="10"/>
  <c r="C38" i="10"/>
  <c r="BE37" i="10"/>
  <c r="AM37" i="10"/>
  <c r="U37" i="10"/>
  <c r="C37" i="10"/>
  <c r="BE36" i="10"/>
  <c r="AM36" i="10"/>
  <c r="C36" i="10"/>
  <c r="BE35" i="10"/>
  <c r="C35" i="10"/>
  <c r="CO34" i="10"/>
  <c r="CO35" i="10" s="1"/>
  <c r="CO36" i="10" s="1"/>
  <c r="CO37" i="10" s="1"/>
  <c r="BW34" i="10"/>
  <c r="BW35" i="10" s="1"/>
  <c r="BW36" i="10" s="1"/>
  <c r="BW37" i="10" s="1"/>
  <c r="BW38" i="10" s="1"/>
  <c r="U34" i="10"/>
  <c r="C34" i="10"/>
  <c r="U35"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6" i="10" l="1"/>
  <c r="AM34" i="10"/>
  <c r="AM35" i="10" s="1"/>
  <c r="BE34" i="10" l="1"/>
</calcChain>
</file>

<file path=xl/sharedStrings.xml><?xml version="1.0" encoding="utf-8"?>
<sst xmlns="http://schemas.openxmlformats.org/spreadsheetml/2006/main" count="1144" uniqueCount="613">
  <si>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</si>
  <si>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</si>
  <si>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</si>
  <si>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</si>
  <si>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</si>
  <si>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</si>
  <si>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</si>
  <si>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※令和5年度中に市町村合併した団体で、合併前の団体ごとの決算に基づく連結実質赤字比率を算出していない団体については、グラフを表記しない。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</si>
  <si>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</si>
  <si>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</si>
  <si>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</si>
  <si>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</si>
  <si>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</si>
  <si>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</si>
  <si>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</si>
  <si>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</si>
  <si>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</si>
  <si>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</si>
  <si>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</si>
  <si>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</si>
  <si>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</si>
  <si>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</si>
  <si>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令和5年度中に市町村合併した団体で、合併前の団体ごとの決算に基づく実質公債費比率を算出していない団体については、グラフを表記しない。</t>
    <rPh sb="3" eb="5">
      <t>レイワ</t>
    </rPh>
    <phoneticPr fontId="5"/>
  </si>
  <si>
    <t>※2 減債基金積立不足算定額=(C)×(１－(D)/(E))</t>
    <phoneticPr fontId="5"/>
  </si>
  <si>
    <t>（参考）</t>
    <rPh sb="1" eb="3">
      <t>サンコウ</t>
    </rPh>
    <phoneticPr fontId="5"/>
  </si>
  <si>
    <t>減債基金
積立状況等（注）</t>
    <rPh sb="0" eb="2">
      <t>ゲンサイ</t>
    </rPh>
    <rPh sb="2" eb="4">
      <t>キキン</t>
    </rPh>
    <rPh sb="5" eb="7">
      <t>ツミタテ</t>
    </rPh>
    <rPh sb="7" eb="9">
      <t>ジョウキョウ</t>
    </rPh>
    <rPh sb="9" eb="10">
      <t>トウ</t>
    </rPh>
    <rPh sb="10" eb="13">
      <t>チュウ</t>
    </rPh>
    <phoneticPr fontId="2"/>
  </si>
  <si>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</si>
  <si>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</si>
  <si>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</si>
  <si>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</si>
  <si>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</si>
  <si>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</si>
  <si>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</si>
  <si>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</si>
  <si>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</si>
  <si>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</si>
  <si>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</si>
  <si>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</si>
  <si>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</si>
  <si>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</si>
  <si>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</si>
  <si>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</si>
  <si>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</si>
  <si>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</si>
  <si>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</si>
  <si>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</si>
  <si>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</si>
  <si>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※令和5年度中に市町村合併した団体で、合併前の団体ごとの決算に基づく将来負担比率を算出していない団体については、グラフを表記しない。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</si>
  <si>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</si>
  <si>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</si>
  <si>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</si>
  <si>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</si>
  <si>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</si>
  <si>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</si>
  <si>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</si>
  <si>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</si>
  <si>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</si>
  <si>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</si>
  <si>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</si>
  <si>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</si>
  <si>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</si>
  <si>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</si>
  <si>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</si>
  <si>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</si>
  <si>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</si>
  <si>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</si>
  <si>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</si>
  <si>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</si>
  <si>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</si>
  <si>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</si>
  <si>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</si>
  <si>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</si>
  <si>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</si>
  <si>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</si>
  <si>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</si>
  <si>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</si>
  <si>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</si>
  <si>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</si>
  <si>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</si>
  <si>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</si>
  <si>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</si>
  <si>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令和4年度　財政状況資料集</t>
    <phoneticPr fontId="5"/>
  </si>
  <si>
    <t>総括表（市町村）</t>
    <rPh sb="0" eb="2">
      <t>ソウカツ</t>
    </rPh>
    <rPh sb="2" eb="3">
      <t>ヒョウ</t>
    </rPh>
    <rPh sb="4" eb="7">
      <t>シチョウソン</t>
    </rPh>
    <phoneticPr fontId="5"/>
  </si>
  <si>
    <t>都道府県名</t>
    <phoneticPr fontId="5"/>
  </si>
  <si>
    <t>宮城県</t>
    <phoneticPr fontId="5"/>
  </si>
  <si>
    <t>市町村類型</t>
    <phoneticPr fontId="5"/>
  </si>
  <si>
    <t>Ⅱ－１</t>
    <phoneticPr fontId="5"/>
  </si>
  <si>
    <t>指定団体等の指定状況</t>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</si>
  <si>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</si>
  <si>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</si>
  <si>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</si>
  <si>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</si>
  <si>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</si>
  <si>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</si>
  <si>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</si>
  <si>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</si>
  <si>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</si>
  <si>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</si>
  <si>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</si>
  <si>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女川町</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</si>
  <si>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</si>
  <si>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</si>
  <si>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</si>
  <si>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</si>
  <si>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</si>
  <si>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</si>
  <si>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</si>
  <si>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</si>
  <si>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</si>
  <si>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</si>
  <si>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</si>
  <si>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</si>
  <si>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</si>
  <si>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</si>
  <si>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</si>
  <si>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</si>
  <si>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</si>
  <si>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</si>
  <si>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</si>
  <si>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</si>
  <si>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</si>
  <si>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</si>
  <si>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</si>
  <si>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</si>
  <si>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</si>
  <si>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1.5</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</si>
  <si>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</si>
  <si>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</si>
  <si>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</si>
  <si>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</si>
  <si>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</si>
  <si>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</si>
  <si>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令05.01.01(人)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</si>
  <si>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</si>
  <si>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</si>
  <si>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</si>
  <si>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</si>
  <si>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</si>
  <si>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</si>
  <si>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</si>
  <si>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</si>
  <si>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</si>
  <si>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</si>
  <si>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</si>
  <si>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令04.01.01(人)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</si>
  <si>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</si>
  <si>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</si>
  <si>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</si>
  <si>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</si>
  <si>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</si>
  <si>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-1.9</t>
    <phoneticPr fontId="5"/>
  </si>
  <si>
    <t>基準財政需要額</t>
    <phoneticPr fontId="25"/>
  </si>
  <si>
    <t>うち日本人(％)</t>
    <phoneticPr fontId="5"/>
  </si>
  <si>
    <t>-2.9</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</si>
  <si>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</si>
  <si>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</si>
  <si>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</si>
  <si>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</si>
  <si>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</si>
  <si>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</si>
  <si>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</si>
  <si>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</si>
  <si>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</si>
  <si>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</si>
  <si>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</si>
  <si>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</si>
  <si>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</si>
  <si>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</si>
  <si>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</si>
  <si>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</si>
  <si>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</si>
  <si>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</si>
  <si>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</si>
  <si>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</si>
  <si>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</si>
  <si>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</si>
  <si>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</si>
  <si>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</si>
  <si>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</si>
  <si>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</si>
  <si>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</si>
  <si>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</si>
  <si>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</si>
  <si>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</si>
  <si>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</si>
  <si>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</si>
  <si>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</si>
  <si>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t>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</si>
  <si>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</si>
  <si>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</si>
  <si>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</si>
  <si>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</si>
  <si>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</si>
  <si>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</si>
  <si>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</si>
  <si>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</si>
  <si>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</si>
  <si>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</si>
  <si>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</si>
  <si>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</si>
  <si>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</si>
  <si>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</si>
  <si>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</si>
  <si>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</si>
  <si>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</si>
  <si>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</si>
  <si>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</si>
  <si>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</si>
  <si>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</si>
  <si>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</si>
  <si>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</si>
  <si>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</si>
  <si>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</si>
  <si>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</si>
  <si>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</si>
  <si>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</si>
  <si>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※8：職員の状況については、令和4年度地方公務員給与実態調査に基づいている。</t>
    <phoneticPr fontId="29"/>
  </si>
  <si>
    <t>令和4年度</t>
    <phoneticPr fontId="25"/>
  </si>
  <si>
    <t>宮城県女川町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</si>
  <si>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</si>
  <si>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</si>
  <si>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</si>
  <si>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</si>
  <si>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</si>
  <si>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</si>
  <si>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</si>
  <si>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</si>
  <si>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</si>
  <si>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</si>
  <si>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</si>
  <si>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</si>
  <si>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</si>
  <si>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</si>
  <si>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</si>
  <si>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</si>
  <si>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</si>
  <si>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</si>
  <si>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</si>
  <si>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</si>
  <si>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</si>
  <si>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</si>
  <si>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</si>
  <si>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</si>
  <si>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</si>
  <si>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</si>
  <si>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</si>
  <si>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</si>
  <si>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</si>
  <si>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</si>
  <si>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</si>
  <si>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</si>
  <si>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</si>
  <si>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</si>
  <si>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</si>
  <si>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</si>
  <si>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</si>
  <si>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</si>
  <si>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</si>
  <si>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</si>
  <si>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</si>
  <si>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</si>
  <si>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</si>
  <si>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</si>
  <si>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</si>
  <si>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</si>
  <si>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</si>
  <si>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</si>
  <si>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</si>
  <si>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</si>
  <si>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</si>
  <si>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</si>
  <si>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</si>
  <si>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</si>
  <si>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</si>
  <si>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</si>
  <si>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</si>
  <si>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</si>
  <si>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</si>
  <si>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</si>
  <si>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</si>
  <si>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</si>
  <si>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</si>
  <si>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</si>
  <si>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</si>
  <si>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</si>
  <si>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</si>
  <si>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</si>
  <si>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</si>
  <si>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</si>
  <si>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</si>
  <si>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</si>
  <si>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</si>
  <si>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</si>
  <si>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震災復興特別交付税</t>
    <phoneticPr fontId="25"/>
  </si>
  <si>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</si>
  <si>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</si>
  <si>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</si>
  <si>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</si>
  <si>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</si>
  <si>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</si>
  <si>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</si>
  <si>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</si>
  <si>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</si>
  <si>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</si>
  <si>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</si>
  <si>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</si>
  <si>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</si>
  <si>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</si>
  <si>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</si>
  <si>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元利償還金</t>
    <phoneticPr fontId="5"/>
  </si>
  <si>
    <t>国庫支出金</t>
  </si>
  <si>
    <t>令和4年度</t>
    <rPh sb="0" eb="2">
      <t>レイワ</t>
    </rPh>
    <rPh sb="3" eb="5">
      <t>ネンド</t>
    </rPh>
    <phoneticPr fontId="5"/>
  </si>
  <si>
    <t>令和3年度</t>
    <rPh sb="0" eb="2">
      <t>レイワ</t>
    </rPh>
    <rPh sb="3" eb="5">
      <t>ネンド</t>
    </rPh>
    <rPh sb="4" eb="5">
      <t>ド</t>
    </rPh>
    <phoneticPr fontId="5"/>
  </si>
  <si>
    <t>　うち元金</t>
    <phoneticPr fontId="25"/>
  </si>
  <si>
    <t>国有提供交付金(特別区財調交付金)</t>
  </si>
  <si>
    <t>徴収率
(％)</t>
    <rPh sb="0" eb="2">
      <t>チョウシュウ</t>
    </rPh>
    <rPh sb="2" eb="3">
      <t>リツ</t>
    </rPh>
    <phoneticPr fontId="5"/>
  </si>
  <si>
    <t>現年</t>
    <rPh sb="0" eb="1">
      <t>ゲン</t>
    </rPh>
    <rPh sb="1" eb="2">
      <t>ネン</t>
    </rPh>
    <phoneticPr fontId="5"/>
  </si>
  <si>
    <t>　うち利子</t>
    <phoneticPr fontId="25"/>
  </si>
  <si>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</si>
  <si>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</si>
  <si>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</si>
  <si>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</si>
  <si>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</si>
  <si>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</si>
  <si>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</si>
  <si>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</si>
  <si>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</si>
  <si>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</si>
  <si>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</si>
  <si>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</si>
  <si>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</si>
  <si>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</si>
  <si>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</si>
  <si>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</si>
  <si>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</si>
  <si>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</si>
  <si>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</si>
  <si>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</si>
  <si>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</si>
  <si>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</si>
  <si>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</si>
  <si>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</si>
  <si>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</si>
  <si>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6"/>
  </si>
  <si>
    <t>市場</t>
    <phoneticPr fontId="5"/>
  </si>
  <si>
    <t>被保険者数(人)</t>
  </si>
  <si>
    <t>　積立金</t>
    <phoneticPr fontId="5"/>
  </si>
  <si>
    <t>　うち臨時財政対策債</t>
    <phoneticPr fontId="5"/>
  </si>
  <si>
    <t>病院</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</si>
  <si>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</si>
  <si>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</si>
  <si>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</si>
  <si>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</si>
  <si>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</si>
  <si>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</si>
  <si>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</si>
  <si>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</si>
  <si>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</si>
  <si>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</si>
  <si>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</si>
  <si>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</si>
  <si>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</si>
  <si>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</si>
  <si>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</si>
  <si>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</si>
  <si>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</si>
  <si>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</si>
  <si>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</si>
  <si>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</si>
  <si>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</si>
  <si>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令和4年度</t>
  </si>
  <si>
    <t>宮城県女川町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</si>
  <si>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</si>
  <si>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</si>
  <si>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</si>
  <si>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</si>
  <si>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</si>
  <si>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</si>
  <si>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</si>
  <si>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</si>
  <si>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</si>
  <si>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</si>
  <si>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</si>
  <si>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</si>
  <si>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</si>
  <si>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</si>
  <si>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</si>
  <si>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</si>
  <si>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</si>
  <si>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</si>
  <si>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</si>
  <si>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</si>
  <si>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</si>
  <si>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</si>
  <si>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</si>
  <si>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</si>
  <si>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</si>
  <si>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</si>
  <si>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</si>
  <si>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</si>
  <si>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</si>
  <si>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</si>
  <si>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</si>
  <si>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</si>
  <si>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</si>
  <si>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</si>
  <si>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</si>
  <si>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</si>
  <si>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</si>
  <si>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上水道事業会計</t>
    <phoneticPr fontId="5"/>
  </si>
  <si>
    <t>法適用企業</t>
    <phoneticPr fontId="5"/>
  </si>
  <si>
    <t>下水道事業会計</t>
    <phoneticPr fontId="5"/>
  </si>
  <si>
    <t>法適用企業</t>
    <phoneticPr fontId="5"/>
  </si>
  <si>
    <t>地方卸売市場特別会計</t>
    <phoneticPr fontId="5"/>
  </si>
  <si>
    <t>-</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</si>
  <si>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</si>
  <si>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</si>
  <si>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</si>
  <si>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</si>
  <si>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</si>
  <si>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</si>
  <si>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</si>
  <si>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</si>
  <si>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</si>
  <si>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</si>
  <si>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</si>
  <si>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</si>
  <si>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</si>
  <si>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</si>
  <si>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</si>
  <si>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</si>
  <si>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</si>
  <si>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</si>
  <si>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</si>
  <si>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</si>
  <si>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</si>
  <si>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</si>
  <si>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令和2年度</t>
    <rPh sb="0" eb="2">
      <t>レイワ</t>
    </rPh>
    <rPh sb="3" eb="5">
      <t>ネンド</t>
    </rPh>
    <phoneticPr fontId="5"/>
  </si>
  <si>
    <t>令和3年度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</si>
  <si>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</si>
  <si>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</si>
  <si>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</si>
  <si>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</si>
  <si>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</si>
  <si>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</si>
  <si>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</si>
  <si>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</si>
  <si>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</si>
  <si>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</si>
  <si>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</si>
  <si>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</si>
  <si>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t>
    <phoneticPr fontId="5"/>
  </si>
  <si>
    <t>いわゆる五省協定等に係るもの</t>
    <rPh sb="4" eb="6">
      <t>ゴショウ</t>
    </rPh>
    <rPh sb="6" eb="9">
      <t>キョウテイトウ</t>
    </rPh>
    <rPh sb="10" eb="11">
      <t>カカ</t>
    </rPh>
    <phoneticPr fontId="31"/>
  </si>
  <si>
    <t>-</t>
    <phoneticPr fontId="5"/>
  </si>
  <si>
    <t>-</t>
    <phoneticPr fontId="5"/>
  </si>
  <si>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</si>
  <si>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</si>
  <si>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</si>
  <si>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t>
    <phoneticPr fontId="5"/>
  </si>
  <si>
    <t>-</t>
    <phoneticPr fontId="5"/>
  </si>
  <si>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</si>
  <si>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</si>
  <si>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</si>
  <si>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</si>
  <si>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</si>
  <si>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</si>
  <si>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</si>
  <si>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</si>
  <si>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</si>
  <si>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</si>
  <si>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</si>
  <si>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</si>
  <si>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</si>
  <si>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t>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</si>
  <si>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</si>
  <si>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</si>
  <si>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</si>
  <si>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</si>
  <si>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</si>
  <si>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</si>
  <si>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</si>
  <si>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</si>
  <si>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</si>
  <si>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</si>
  <si>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</si>
  <si>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</si>
  <si>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</si>
  <si>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</si>
  <si>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</si>
  <si>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</si>
  <si>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</si>
  <si>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上水道事業会計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</si>
  <si>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</si>
  <si>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</si>
  <si>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介護保険特別会計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</si>
  <si>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</si>
  <si>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</si>
  <si>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</si>
  <si>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</si>
  <si>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</si>
  <si>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</si>
  <si>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</si>
  <si>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令和4年度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</si>
  <si>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</si>
  <si>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</si>
  <si>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</si>
  <si>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</si>
  <si>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</si>
  <si>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</si>
  <si>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</si>
  <si>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</si>
  <si>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</si>
  <si>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</si>
  <si>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</si>
  <si>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</si>
  <si>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</si>
  <si>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</si>
  <si>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</si>
  <si>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</si>
  <si>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</si>
  <si>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</si>
  <si>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</si>
  <si>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</si>
  <si>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</si>
  <si>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</si>
  <si>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</si>
  <si>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</si>
  <si>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</si>
  <si>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</si>
  <si>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</si>
  <si>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</si>
  <si>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</si>
  <si>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</si>
  <si>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</si>
  <si>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</si>
  <si>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</si>
  <si>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</si>
  <si>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</si>
  <si>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</si>
  <si>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</si>
  <si>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</si>
  <si>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</si>
  <si>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</si>
  <si>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</si>
  <si>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</si>
  <si>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</si>
  <si>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</si>
  <si>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</si>
  <si>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</si>
  <si>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</si>
  <si>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</si>
  <si>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</si>
  <si>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</si>
  <si>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</si>
  <si>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</si>
  <si>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※令和5年度中に市町村合併した団体で、合併前の団体ごとの決算に基づく実質公債費比率を算出していない団体については、グラフを表記しない。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</si>
  <si>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</si>
  <si>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</si>
  <si>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</si>
  <si>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</si>
  <si>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</si>
  <si>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</si>
  <si>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</si>
  <si>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</si>
  <si>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H30</t>
  </si>
  <si>
    <t>うち単独分</t>
    <rPh sb="2" eb="4">
      <t>タンドク</t>
    </rPh>
    <rPh sb="4" eb="5">
      <t>ブン</t>
    </rPh>
    <phoneticPr fontId="5"/>
  </si>
  <si>
    <t xml:space="preserve"> R01</t>
  </si>
  <si>
    <t xml:space="preserve"> R02</t>
  </si>
  <si>
    <t xml:space="preserve"> R03</t>
  </si>
  <si>
    <t xml:space="preserve"> R04</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</si>
  <si>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</si>
  <si>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</si>
  <si>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</si>
  <si>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</si>
  <si>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H30</t>
  </si>
  <si>
    <t>R01</t>
  </si>
  <si>
    <t>R02</t>
  </si>
  <si>
    <t>R03</t>
  </si>
  <si>
    <t>R04</t>
  </si>
  <si>
    <t>▲ 37.86</t>
  </si>
  <si>
    <t>▲ 33.93</t>
  </si>
  <si>
    <t>▲ 14.61</t>
  </si>
  <si>
    <t>▲ 22.60</t>
  </si>
  <si>
    <t>上水道事業会計</t>
  </si>
  <si>
    <t>一般会計</t>
  </si>
  <si>
    <t>介護保険特別会計</t>
  </si>
  <si>
    <t>国民健康保険特別会計</t>
  </si>
  <si>
    <t>下水道事業会計</t>
  </si>
  <si>
    <t>後期高齢者医療特別会計</t>
  </si>
  <si>
    <t>地方卸売市場特別会計</t>
  </si>
  <si>
    <t>その他会計（赤字）</t>
  </si>
  <si>
    <t>その他会計（黒字）</t>
  </si>
  <si>
    <t>（百万円）</t>
    <phoneticPr fontId="5"/>
  </si>
  <si>
    <t>H30</t>
    <phoneticPr fontId="5"/>
  </si>
  <si>
    <t>R01</t>
    <phoneticPr fontId="5"/>
  </si>
  <si>
    <t>R02</t>
    <phoneticPr fontId="5"/>
  </si>
  <si>
    <t>R03</t>
    <phoneticPr fontId="5"/>
  </si>
  <si>
    <t>R04</t>
    <phoneticPr fontId="5"/>
  </si>
  <si>
    <t>-</t>
    <phoneticPr fontId="2"/>
  </si>
  <si>
    <t>石巻地区広域行政事務組合</t>
    <rPh sb="0" eb="4">
      <t>イシノマキチク</t>
    </rPh>
    <rPh sb="4" eb="12">
      <t>コウイキギョウセイジムクミアイ</t>
    </rPh>
    <phoneticPr fontId="2"/>
  </si>
  <si>
    <t>宮城県市町村職員退職手当組合</t>
    <rPh sb="0" eb="3">
      <t>ミヤギケン</t>
    </rPh>
    <rPh sb="3" eb="8">
      <t>シチョウソンショクイン</t>
    </rPh>
    <rPh sb="8" eb="14">
      <t>タイショクテアテクミアイ</t>
    </rPh>
    <phoneticPr fontId="2"/>
  </si>
  <si>
    <t>宮城県後期高齢者医療広域連合</t>
    <rPh sb="0" eb="3">
      <t>ミヤギケン</t>
    </rPh>
    <rPh sb="3" eb="8">
      <t>コウキコウレイシャ</t>
    </rPh>
    <rPh sb="8" eb="14">
      <t>イリョウコウイキレンゴウ</t>
    </rPh>
    <phoneticPr fontId="2"/>
  </si>
  <si>
    <t>宮城県市町村非常勤消防団員補償報償組合</t>
    <rPh sb="0" eb="3">
      <t>ミヤギケン</t>
    </rPh>
    <rPh sb="3" eb="6">
      <t>シチョウソン</t>
    </rPh>
    <rPh sb="6" eb="9">
      <t>ヒジョウキン</t>
    </rPh>
    <rPh sb="9" eb="13">
      <t>ショウボウダンイン</t>
    </rPh>
    <rPh sb="13" eb="15">
      <t>ホショウ</t>
    </rPh>
    <rPh sb="15" eb="17">
      <t>ホウショウ</t>
    </rPh>
    <rPh sb="17" eb="19">
      <t>クミアイ</t>
    </rPh>
    <phoneticPr fontId="2"/>
  </si>
  <si>
    <t>宮城県市町村自治振興センター</t>
    <rPh sb="0" eb="3">
      <t>ミヤギケン</t>
    </rPh>
    <rPh sb="3" eb="6">
      <t>シチョウソン</t>
    </rPh>
    <rPh sb="6" eb="10">
      <t>ジチシンコウ</t>
    </rPh>
    <phoneticPr fontId="2"/>
  </si>
  <si>
    <t>シーパル女川汽船</t>
    <rPh sb="4" eb="6">
      <t>オナガワ</t>
    </rPh>
    <rPh sb="6" eb="8">
      <t>キセン</t>
    </rPh>
    <phoneticPr fontId="2"/>
  </si>
  <si>
    <t>女川観光ホテル</t>
    <rPh sb="0" eb="2">
      <t>オナガワ</t>
    </rPh>
    <rPh sb="2" eb="4">
      <t>カンコウ</t>
    </rPh>
    <phoneticPr fontId="2"/>
  </si>
  <si>
    <t>女川魚市場</t>
    <rPh sb="0" eb="2">
      <t>オナガワ</t>
    </rPh>
    <rPh sb="2" eb="5">
      <t>ウオイチバ</t>
    </rPh>
    <phoneticPr fontId="2"/>
  </si>
  <si>
    <t>女川みらい創造</t>
    <rPh sb="0" eb="2">
      <t>オナガワ</t>
    </rPh>
    <rPh sb="5" eb="7">
      <t>ソウゾウ</t>
    </rPh>
    <phoneticPr fontId="2"/>
  </si>
  <si>
    <t>公共施設整備等基金</t>
    <phoneticPr fontId="5"/>
  </si>
  <si>
    <t>電源立地地域対策交付金事業基金</t>
    <phoneticPr fontId="5"/>
  </si>
  <si>
    <t>カタールフレンド基金</t>
    <phoneticPr fontId="5"/>
  </si>
  <si>
    <t>復興まちづくり基金</t>
    <rPh sb="0" eb="2">
      <t>フッコウ</t>
    </rPh>
    <rPh sb="7" eb="9">
      <t>キキン</t>
    </rPh>
    <phoneticPr fontId="5"/>
  </si>
  <si>
    <t>電源立地促進対策交付金事業基金</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</si>
</sst>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1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7"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2"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3"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51"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50" xfId="6" applyFont="1" applyBorder="1" applyAlignment="1">
      <alignment vertical="center"/>
    </xf>
    <xf numFmtId="178" fontId="17" fillId="0" borderId="41"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55" xfId="6" applyNumberFormat="1" applyFont="1" applyBorder="1" applyAlignment="1">
      <alignment horizontal="center" vertical="center"/>
    </xf>
    <xf numFmtId="178" fontId="17" fillId="0" borderId="56"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51"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55" xfId="6" applyNumberFormat="1" applyFont="1" applyFill="1" applyBorder="1" applyAlignment="1">
      <alignment vertical="center"/>
    </xf>
    <xf numFmtId="180" fontId="17" fillId="0" borderId="58"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9" xfId="6" applyNumberFormat="1" applyFont="1" applyBorder="1" applyAlignment="1">
      <alignment horizontal="center" vertical="center"/>
    </xf>
    <xf numFmtId="179" fontId="17" fillId="0" borderId="60" xfId="6" applyNumberFormat="1" applyFont="1" applyFill="1" applyBorder="1" applyAlignment="1">
      <alignment vertical="center"/>
    </xf>
    <xf numFmtId="179" fontId="17" fillId="0" borderId="61" xfId="6" applyNumberFormat="1" applyFont="1" applyFill="1" applyBorder="1" applyAlignment="1">
      <alignment vertical="center"/>
    </xf>
    <xf numFmtId="180" fontId="17" fillId="0" borderId="59" xfId="6" applyNumberFormat="1" applyFont="1" applyFill="1" applyBorder="1" applyAlignment="1">
      <alignment vertical="center"/>
    </xf>
    <xf numFmtId="179" fontId="17" fillId="0" borderId="62" xfId="6" applyNumberFormat="1" applyFont="1" applyFill="1" applyBorder="1" applyAlignment="1">
      <alignment vertical="center"/>
    </xf>
    <xf numFmtId="180" fontId="17" fillId="0" borderId="63" xfId="6" applyNumberFormat="1" applyFont="1" applyFill="1" applyBorder="1" applyAlignment="1">
      <alignment vertical="center"/>
    </xf>
    <xf numFmtId="180" fontId="17" fillId="0" borderId="60" xfId="6" applyNumberFormat="1" applyFont="1" applyBorder="1" applyAlignment="1">
      <alignment vertical="center"/>
    </xf>
    <xf numFmtId="179" fontId="17" fillId="0" borderId="60"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7" xfId="6" applyNumberFormat="1" applyFont="1" applyBorder="1" applyAlignment="1">
      <alignment vertical="center"/>
    </xf>
    <xf numFmtId="179" fontId="17" fillId="0" borderId="55"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50"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0" fillId="0" borderId="12" xfId="11" applyFont="1" applyBorder="1">
      <alignment vertical="center"/>
    </xf>
    <xf numFmtId="0" fontId="20" fillId="0" borderId="56"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5" xfId="11" applyFont="1" applyBorder="1" applyAlignment="1">
      <alignment horizontal="center" vertical="center"/>
    </xf>
    <xf numFmtId="0" fontId="20" fillId="0" borderId="0" xfId="11" applyFont="1" applyAlignment="1">
      <alignment horizontal="center" vertical="center" wrapText="1"/>
    </xf>
    <xf numFmtId="0" fontId="20" fillId="0" borderId="56" xfId="11" applyFont="1" applyBorder="1" applyAlignment="1">
      <alignment horizontal="center" vertical="center" wrapText="1"/>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4"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7" fillId="0" borderId="41" xfId="18" applyNumberFormat="1" applyFont="1" applyBorder="1" applyAlignment="1">
      <alignment vertical="center"/>
    </xf>
    <xf numFmtId="178" fontId="17" fillId="0" borderId="51"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24" fillId="0" borderId="55" xfId="18" applyNumberFormat="1" applyFont="1" applyBorder="1" applyAlignment="1">
      <alignment horizontal="center" vertical="center"/>
    </xf>
    <xf numFmtId="178" fontId="17" fillId="0" borderId="56"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55" xfId="19" applyNumberFormat="1" applyFont="1" applyFill="1" applyBorder="1" applyAlignment="1">
      <alignment horizontal="right" vertical="center" shrinkToFit="1"/>
    </xf>
    <xf numFmtId="187" fontId="17" fillId="0" borderId="58"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9" xfId="18" applyNumberFormat="1" applyFont="1" applyBorder="1" applyAlignment="1">
      <alignment horizontal="center" vertical="center"/>
    </xf>
    <xf numFmtId="177" fontId="17" fillId="0" borderId="60" xfId="19" applyNumberFormat="1" applyFont="1" applyFill="1" applyBorder="1" applyAlignment="1">
      <alignment horizontal="right" vertical="center" shrinkToFit="1"/>
    </xf>
    <xf numFmtId="177" fontId="17" fillId="0" borderId="61" xfId="19" applyNumberFormat="1" applyFont="1" applyFill="1" applyBorder="1" applyAlignment="1">
      <alignment horizontal="right" vertical="center" shrinkToFit="1"/>
    </xf>
    <xf numFmtId="187" fontId="17" fillId="0" borderId="59" xfId="19" applyNumberFormat="1" applyFont="1" applyFill="1" applyBorder="1" applyAlignment="1">
      <alignment horizontal="right" vertical="center" shrinkToFit="1"/>
    </xf>
    <xf numFmtId="177" fontId="17" fillId="0" borderId="62" xfId="19" applyNumberFormat="1" applyFont="1" applyFill="1" applyBorder="1" applyAlignment="1">
      <alignment horizontal="right" vertical="center" shrinkToFit="1"/>
    </xf>
    <xf numFmtId="187" fontId="17" fillId="0" borderId="63" xfId="19" applyNumberFormat="1" applyFont="1" applyFill="1" applyBorder="1" applyAlignment="1">
      <alignment horizontal="right" vertical="center" shrinkToFit="1"/>
    </xf>
    <xf numFmtId="187" fontId="17" fillId="0" borderId="60" xfId="19" applyNumberFormat="1" applyFont="1" applyBorder="1" applyAlignment="1">
      <alignment horizontal="right" vertical="center" shrinkToFit="1"/>
    </xf>
    <xf numFmtId="178" fontId="17" fillId="0" borderId="51"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55"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9" xfId="8" applyFont="1" applyBorder="1" applyAlignment="1">
      <alignment horizontal="center" vertical="center"/>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47" xfId="8" applyFont="1" applyBorder="1" applyAlignment="1">
      <alignment horizontal="center" vertical="center"/>
    </xf>
    <xf numFmtId="0" fontId="20" fillId="0" borderId="38" xfId="8" applyFont="1" applyBorder="1" applyAlignment="1">
      <alignment horizontal="center" vertical="center"/>
    </xf>
    <xf numFmtId="0" fontId="20" fillId="0" borderId="48" xfId="8" applyFont="1" applyBorder="1" applyAlignment="1">
      <alignment horizontal="center" vertical="center"/>
    </xf>
    <xf numFmtId="0" fontId="20" fillId="0" borderId="68" xfId="8" applyFont="1" applyBorder="1" applyAlignment="1">
      <alignment horizontal="center" vertical="center"/>
    </xf>
    <xf numFmtId="0" fontId="20" fillId="0" borderId="40" xfId="8" applyFont="1" applyBorder="1" applyAlignment="1">
      <alignment horizontal="center" vertical="center"/>
    </xf>
    <xf numFmtId="0" fontId="20" fillId="0" borderId="50" xfId="8" applyFont="1" applyBorder="1" applyAlignment="1">
      <alignment horizontal="center" vertical="center"/>
    </xf>
    <xf numFmtId="0" fontId="20" fillId="0" borderId="64" xfId="8" applyFont="1" applyBorder="1" applyAlignment="1">
      <alignment horizontal="center" vertical="center"/>
    </xf>
    <xf numFmtId="0" fontId="20" fillId="0" borderId="10" xfId="8" applyFont="1" applyBorder="1" applyAlignment="1">
      <alignment horizontal="center" vertical="center"/>
    </xf>
    <xf numFmtId="0" fontId="20" fillId="0" borderId="65" xfId="8" applyFont="1" applyBorder="1" applyAlignment="1">
      <alignment horizontal="center" vertical="center"/>
    </xf>
    <xf numFmtId="0" fontId="20" fillId="0" borderId="49" xfId="8" applyFont="1" applyBorder="1" applyAlignment="1">
      <alignment horizontal="center" vertical="center"/>
    </xf>
    <xf numFmtId="0" fontId="20" fillId="0" borderId="37" xfId="8" applyFont="1" applyBorder="1" applyAlignment="1">
      <alignment horizontal="center" vertical="center"/>
    </xf>
    <xf numFmtId="0" fontId="20" fillId="0" borderId="69" xfId="8" applyFont="1" applyBorder="1" applyAlignment="1">
      <alignment horizontal="center"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24" xfId="8" applyFont="1" applyBorder="1" applyAlignment="1">
      <alignment horizontal="center" vertical="center"/>
    </xf>
    <xf numFmtId="0" fontId="20" fillId="0" borderId="56" xfId="8" applyFont="1" applyBorder="1" applyAlignment="1">
      <alignment horizontal="center" vertical="center"/>
    </xf>
    <xf numFmtId="0" fontId="20" fillId="0" borderId="66" xfId="8" applyFont="1" applyBorder="1" applyAlignment="1">
      <alignment horizontal="center" vertical="center"/>
    </xf>
    <xf numFmtId="0" fontId="20" fillId="0" borderId="67" xfId="8" applyFont="1" applyBorder="1" applyAlignment="1">
      <alignment horizontal="center" vertical="center"/>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3" xfId="8" applyFont="1" applyBorder="1" applyAlignment="1">
      <alignment horizontal="center" vertical="center"/>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7" xfId="8" applyFont="1" applyBorder="1" applyAlignment="1">
      <alignment horizontal="left" vertical="center"/>
    </xf>
    <xf numFmtId="0" fontId="20" fillId="0" borderId="0" xfId="8" applyFont="1" applyAlignment="1">
      <alignment horizontal="left" vertical="center"/>
    </xf>
    <xf numFmtId="0" fontId="20" fillId="0" borderId="66" xfId="8" applyFont="1" applyBorder="1" applyAlignment="1">
      <alignment horizontal="left" vertical="center"/>
    </xf>
    <xf numFmtId="0" fontId="20" fillId="0" borderId="14" xfId="8" applyFont="1" applyBorder="1" applyAlignment="1">
      <alignment horizontal="center" vertical="center"/>
    </xf>
    <xf numFmtId="0" fontId="20" fillId="0" borderId="51" xfId="8" applyFont="1" applyBorder="1" applyAlignment="1">
      <alignment horizontal="center" vertical="center"/>
    </xf>
    <xf numFmtId="0" fontId="20" fillId="0" borderId="15" xfId="8" applyFont="1" applyBorder="1" applyAlignment="1">
      <alignment horizontal="center" vertical="center"/>
    </xf>
    <xf numFmtId="0" fontId="20" fillId="0" borderId="52" xfId="8" applyFont="1" applyBorder="1" applyAlignment="1">
      <alignment horizontal="center" vertical="center"/>
    </xf>
    <xf numFmtId="0" fontId="20" fillId="0" borderId="70" xfId="8" applyFont="1" applyBorder="1" applyAlignment="1">
      <alignment horizontal="center" vertical="center"/>
    </xf>
    <xf numFmtId="0" fontId="20" fillId="0" borderId="71" xfId="8" applyFont="1" applyBorder="1" applyAlignment="1">
      <alignment horizontal="center" vertical="center"/>
    </xf>
    <xf numFmtId="0" fontId="20" fillId="0" borderId="41" xfId="8" applyFont="1" applyBorder="1" applyAlignment="1">
      <alignment horizontal="center" vertical="center"/>
    </xf>
    <xf numFmtId="0" fontId="20" fillId="0" borderId="16"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0" fontId="20" fillId="0" borderId="11" xfId="8" applyFont="1" applyBorder="1" applyAlignment="1">
      <alignment horizontal="center" vertical="center"/>
    </xf>
    <xf numFmtId="0" fontId="20" fillId="0" borderId="12"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5" xfId="8" applyNumberFormat="1" applyFont="1" applyBorder="1" applyAlignment="1">
      <alignment horizontal="center" vertical="center"/>
    </xf>
    <xf numFmtId="49" fontId="20" fillId="0" borderId="0" xfId="8" applyNumberFormat="1" applyFont="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0" xfId="8" applyFont="1" applyBorder="1">
      <alignment vertical="center"/>
    </xf>
    <xf numFmtId="0" fontId="20" fillId="0" borderId="31" xfId="8" applyFont="1" applyBorder="1">
      <alignment vertical="center"/>
    </xf>
    <xf numFmtId="0" fontId="20" fillId="0" borderId="42"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77"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39" xfId="8" applyFont="1" applyBorder="1">
      <alignment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32" xfId="8" applyNumberFormat="1" applyFont="1" applyBorder="1" applyAlignment="1">
      <alignment horizontal="right" vertical="center" shrinkToFit="1"/>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4"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4"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41" xfId="8" applyFont="1" applyBorder="1">
      <alignment vertical="center"/>
    </xf>
    <xf numFmtId="0" fontId="24" fillId="0" borderId="31" xfId="8" applyFont="1" applyBorder="1">
      <alignment vertical="center"/>
    </xf>
    <xf numFmtId="0" fontId="24" fillId="0" borderId="42" xfId="8" applyFont="1" applyBorder="1">
      <alignment vertical="center"/>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51" xfId="9" applyFont="1" applyBorder="1" applyAlignment="1">
      <alignment horizontal="center" vertical="center" shrinkToFit="1"/>
    </xf>
    <xf numFmtId="178" fontId="20" fillId="0" borderId="42"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0" fontId="24" fillId="0" borderId="12" xfId="8" applyFont="1" applyBorder="1">
      <alignment vertical="center"/>
    </xf>
    <xf numFmtId="0" fontId="24" fillId="0" borderId="51"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78" fontId="20" fillId="0" borderId="8" xfId="8" applyNumberFormat="1" applyFont="1" applyBorder="1" applyAlignment="1">
      <alignment horizontal="right"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8" xfId="8" applyFont="1" applyBorder="1" applyAlignment="1">
      <alignment horizontal="center" vertical="center"/>
    </xf>
    <xf numFmtId="0" fontId="20" fillId="0" borderId="53" xfId="8" applyFont="1" applyBorder="1" applyAlignment="1">
      <alignment horizontal="center" vertical="center"/>
    </xf>
    <xf numFmtId="183" fontId="20" fillId="0" borderId="53"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178" fontId="20" fillId="0" borderId="53"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4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51" xfId="8" applyFont="1" applyBorder="1" applyAlignment="1">
      <alignment horizontal="center" vertical="center" textRotation="255"/>
    </xf>
    <xf numFmtId="0" fontId="20" fillId="0" borderId="65"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6" xfId="8" applyFont="1" applyBorder="1" applyAlignment="1">
      <alignment horizontal="center" vertical="center" textRotation="255"/>
    </xf>
    <xf numFmtId="0" fontId="20" fillId="0" borderId="40" xfId="8" applyFont="1" applyBorder="1" applyAlignment="1">
      <alignment horizontal="center" vertical="center" textRotation="255"/>
    </xf>
    <xf numFmtId="0" fontId="27" fillId="0" borderId="31" xfId="8" applyFont="1" applyBorder="1">
      <alignment vertical="center"/>
    </xf>
    <xf numFmtId="0" fontId="27" fillId="0" borderId="42" xfId="8" applyFont="1" applyBorder="1">
      <alignmen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49" fontId="20" fillId="0" borderId="0" xfId="8" applyNumberFormat="1" applyFont="1" applyAlignment="1">
      <alignment horizontal="lef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0" fontId="20" fillId="0" borderId="1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51"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6" xfId="8" applyFont="1" applyBorder="1" applyAlignment="1">
      <alignment horizontal="center" vertical="center" wrapText="1"/>
    </xf>
    <xf numFmtId="0" fontId="26" fillId="0" borderId="40" xfId="8" applyFont="1" applyBorder="1" applyAlignment="1">
      <alignment horizontal="center" vertical="center" wrapTex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51"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6"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0" fillId="0" borderId="0" xfId="8" applyFont="1" applyAlignment="1">
      <alignment horizontal="center" vertical="center" shrinkToFit="1"/>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pplyProtection="1">
      <alignment horizontal="center" vertical="center" shrinkToFit="1"/>
      <protection hidden="1"/>
    </xf>
    <xf numFmtId="0" fontId="20" fillId="0" borderId="0" xfId="8" applyFont="1">
      <alignment vertical="center"/>
    </xf>
    <xf numFmtId="0" fontId="20" fillId="0" borderId="0" xfId="10">
      <alignment vertical="center"/>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51" xfId="11" applyFont="1" applyBorder="1">
      <alignmen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12" xfId="11" applyNumberFormat="1" applyFont="1" applyBorder="1" applyAlignment="1">
      <alignment horizontal="right" vertical="center" shrinkToFit="1"/>
    </xf>
    <xf numFmtId="181" fontId="20" fillId="0" borderId="51" xfId="11" applyNumberFormat="1" applyFont="1" applyBorder="1" applyAlignment="1">
      <alignment horizontal="right" vertical="center" shrinkToFit="1"/>
    </xf>
    <xf numFmtId="0" fontId="20" fillId="0" borderId="65"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5"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38" xfId="11" applyNumberFormat="1" applyFont="1" applyBorder="1" applyAlignment="1">
      <alignment horizontal="right" vertical="center" shrinkToFit="1"/>
    </xf>
    <xf numFmtId="178" fontId="20" fillId="0" borderId="87"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81" fontId="20" fillId="0" borderId="85" xfId="11" applyNumberFormat="1" applyFont="1" applyBorder="1" applyAlignment="1">
      <alignment horizontal="right" vertical="center" shrinkToFit="1"/>
    </xf>
    <xf numFmtId="0" fontId="26" fillId="0" borderId="65" xfId="11" applyFont="1" applyBorder="1">
      <alignment vertical="center"/>
    </xf>
    <xf numFmtId="0" fontId="26" fillId="0" borderId="0" xfId="11" applyFont="1">
      <alignment vertical="center"/>
    </xf>
    <xf numFmtId="0" fontId="26" fillId="0" borderId="38" xfId="11" applyFont="1" applyBorder="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38" xfId="11" applyNumberFormat="1" applyFont="1" applyBorder="1" applyAlignment="1">
      <alignment horizontal="right" vertical="center"/>
    </xf>
    <xf numFmtId="0" fontId="20" fillId="0" borderId="37" xfId="11" applyFont="1" applyBorder="1">
      <alignment vertical="center"/>
    </xf>
    <xf numFmtId="0" fontId="20" fillId="0" borderId="56" xfId="11" applyFont="1" applyBorder="1">
      <alignment vertical="center"/>
    </xf>
    <xf numFmtId="0" fontId="20" fillId="0" borderId="40" xfId="11" applyFont="1" applyBorder="1">
      <alignment vertical="center"/>
    </xf>
    <xf numFmtId="178" fontId="20" fillId="0" borderId="65" xfId="11" applyNumberFormat="1" applyFont="1" applyBorder="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178" fontId="20" fillId="0" borderId="84" xfId="11" applyNumberFormat="1" applyFont="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textRotation="255"/>
    </xf>
    <xf numFmtId="0" fontId="20" fillId="0" borderId="51" xfId="11" applyFont="1" applyBorder="1" applyAlignment="1">
      <alignment horizontal="center" vertical="center" textRotation="255"/>
    </xf>
    <xf numFmtId="0" fontId="20" fillId="0" borderId="65"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1" fillId="0" borderId="38" xfId="11" applyBorder="1" applyAlignment="1">
      <alignment horizontal="right" vertical="center" shrinkToFit="1"/>
    </xf>
    <xf numFmtId="181" fontId="20" fillId="0" borderId="41" xfId="11" applyNumberFormat="1" applyFont="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5"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6"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6" xfId="11" applyFont="1" applyBorder="1" applyAlignment="1">
      <alignment vertical="center" textRotation="255"/>
    </xf>
    <xf numFmtId="181" fontId="20" fillId="0" borderId="65" xfId="11" applyNumberFormat="1" applyFont="1" applyBorder="1" applyAlignment="1">
      <alignment horizontal="right" vertical="center" shrinkToFit="1"/>
    </xf>
    <xf numFmtId="181" fontId="20"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0"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51" xfId="11" applyFont="1" applyBorder="1" applyAlignment="1">
      <alignment horizontal="left" vertical="center"/>
    </xf>
    <xf numFmtId="178" fontId="20" fillId="0" borderId="51" xfId="11" applyNumberFormat="1" applyFont="1" applyBorder="1" applyAlignment="1">
      <alignment horizontal="right" vertical="center" shrinkToFit="1"/>
    </xf>
    <xf numFmtId="0" fontId="20" fillId="0" borderId="65"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178" fontId="20" fillId="0" borderId="37" xfId="11" applyNumberFormat="1" applyFont="1" applyBorder="1" applyAlignment="1">
      <alignment horizontal="right" vertical="center" shrinkToFit="1"/>
    </xf>
    <xf numFmtId="178" fontId="20" fillId="0" borderId="56" xfId="11" applyNumberFormat="1" applyFon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91"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37" xfId="11" applyFont="1" applyBorder="1" applyAlignment="1">
      <alignment horizontal="left" vertical="center"/>
    </xf>
    <xf numFmtId="0" fontId="20" fillId="0" borderId="56" xfId="11" applyFont="1" applyBorder="1" applyAlignment="1">
      <alignment horizontal="left" vertical="center"/>
    </xf>
    <xf numFmtId="0" fontId="20" fillId="0" borderId="40" xfId="11" applyFont="1" applyBorder="1" applyAlignment="1">
      <alignment horizontal="left" vertical="center"/>
    </xf>
    <xf numFmtId="178" fontId="20" fillId="0" borderId="40" xfId="11" applyNumberFormat="1" applyFont="1" applyBorder="1" applyAlignment="1">
      <alignment horizontal="right" vertical="center" shrinkToFit="1"/>
    </xf>
    <xf numFmtId="0" fontId="24" fillId="0" borderId="0" xfId="11" applyFont="1">
      <alignment vertical="center"/>
    </xf>
    <xf numFmtId="0" fontId="24"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6"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6"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6" borderId="75" xfId="12" applyFont="1" applyFill="1" applyBorder="1" applyAlignment="1">
      <alignment horizontal="left" vertical="center"/>
    </xf>
    <xf numFmtId="0" fontId="34" fillId="6" borderId="75" xfId="12" applyFont="1" applyFill="1" applyBorder="1">
      <alignment vertical="center"/>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4"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36"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9" xfId="15"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lignment horizontal="left" vertical="center"/>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4"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2"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51" xfId="12" applyFont="1" applyFill="1" applyBorder="1">
      <alignment vertical="center"/>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6" xfId="12" applyFont="1" applyFill="1" applyBorder="1" applyAlignment="1">
      <alignment horizontal="center" vertical="top"/>
    </xf>
    <xf numFmtId="0" fontId="34" fillId="6" borderId="30" xfId="12" applyFont="1" applyFill="1" applyBorder="1" applyAlignment="1">
      <alignment horizontal="center" vertical="center"/>
    </xf>
    <xf numFmtId="0" fontId="34" fillId="6" borderId="34" xfId="12" applyFont="1" applyFill="1" applyBorder="1" applyAlignment="1">
      <alignment horizontal="center" vertical="center"/>
    </xf>
    <xf numFmtId="0" fontId="34" fillId="8" borderId="44" xfId="12" quotePrefix="1"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6" xfId="12" applyFont="1" applyFill="1" applyBorder="1" applyAlignment="1">
      <alignment horizontal="center" vertical="center"/>
    </xf>
    <xf numFmtId="0" fontId="34" fillId="6" borderId="67" xfId="12" applyFont="1" applyFill="1" applyBorder="1" applyAlignment="1">
      <alignment horizontal="center" vertical="center"/>
    </xf>
    <xf numFmtId="187" fontId="34" fillId="6" borderId="87" xfId="14" applyNumberFormat="1" applyFont="1" applyFill="1" applyBorder="1" applyAlignment="1">
      <alignment horizontal="right" vertical="center" shrinkToFit="1"/>
    </xf>
    <xf numFmtId="187" fontId="34" fillId="6" borderId="48" xfId="14" applyNumberFormat="1" applyFont="1" applyFill="1" applyBorder="1" applyAlignment="1">
      <alignment horizontal="right" vertical="center" shrinkToFit="1"/>
    </xf>
    <xf numFmtId="0" fontId="34" fillId="6" borderId="65"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38" xfId="12" applyFont="1" applyFill="1" applyBorder="1" applyAlignment="1">
      <alignment horizontal="left" vertical="center"/>
    </xf>
    <xf numFmtId="177" fontId="34" fillId="6" borderId="65"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textRotation="255" wrapText="1"/>
    </xf>
    <xf numFmtId="0" fontId="34" fillId="6" borderId="51" xfId="12" applyFont="1" applyFill="1" applyBorder="1" applyAlignment="1">
      <alignment horizontal="center" vertical="center" textRotation="255" wrapText="1"/>
    </xf>
    <xf numFmtId="0" fontId="34" fillId="6" borderId="65"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0" fontId="34" fillId="6" borderId="11" xfId="12" applyFont="1" applyFill="1" applyBorder="1" applyAlignment="1">
      <alignment horizontal="center" vertical="center" textRotation="255" shrinkToFit="1"/>
    </xf>
    <xf numFmtId="0" fontId="34" fillId="6" borderId="51"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5"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56" xfId="12" applyFont="1" applyFill="1" applyBorder="1">
      <alignment vertical="center"/>
    </xf>
    <xf numFmtId="0" fontId="34"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0" fontId="34" fillId="6" borderId="37" xfId="12" applyFont="1" applyFill="1" applyBorder="1">
      <alignment vertical="center"/>
    </xf>
    <xf numFmtId="0" fontId="34" fillId="6" borderId="65"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0" fontId="34" fillId="6" borderId="31" xfId="12" applyFont="1" applyFill="1" applyBorder="1" applyAlignment="1">
      <alignment horizontal="center" vertical="center" wrapText="1"/>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77" fontId="34" fillId="6" borderId="56"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6"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51"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6" xfId="12" applyFont="1" applyFill="1" applyBorder="1" applyAlignment="1">
      <alignment horizontal="center" vertical="top" wrapText="1"/>
    </xf>
    <xf numFmtId="177" fontId="34" fillId="6" borderId="161"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177" fontId="34" fillId="6" borderId="37" xfId="14" applyNumberFormat="1" applyFont="1" applyFill="1" applyBorder="1" applyAlignment="1">
      <alignment horizontal="right" vertical="center" shrinkToFit="1"/>
    </xf>
    <xf numFmtId="0" fontId="36" fillId="6" borderId="42" xfId="12" applyFont="1" applyFill="1" applyBorder="1" applyAlignment="1">
      <alignment horizontal="center" vertical="center"/>
    </xf>
    <xf numFmtId="0" fontId="34" fillId="6" borderId="4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51" xfId="12" applyFont="1" applyFill="1" applyBorder="1" applyAlignment="1">
      <alignment horizontal="center" vertical="center" wrapText="1"/>
    </xf>
    <xf numFmtId="0" fontId="34" fillId="6" borderId="65"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56"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51" xfId="14" applyFont="1" applyFill="1" applyBorder="1" applyAlignment="1">
      <alignment horizontal="left" vertical="center" shrinkToFit="1"/>
    </xf>
    <xf numFmtId="187" fontId="34" fillId="6" borderId="163" xfId="14" applyNumberFormat="1" applyFont="1" applyFill="1" applyBorder="1" applyAlignment="1">
      <alignment horizontal="right" vertical="center" shrinkToFit="1"/>
    </xf>
    <xf numFmtId="187" fontId="34" fillId="6" borderId="50" xfId="14" applyNumberFormat="1" applyFont="1" applyFill="1" applyBorder="1" applyAlignment="1">
      <alignment horizontal="right" vertical="center" shrinkToFit="1"/>
    </xf>
    <xf numFmtId="0" fontId="34" fillId="6" borderId="65"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1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187" fontId="34" fillId="6" borderId="129"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0" fontId="34" fillId="6" borderId="81"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45" xfId="12" applyFont="1" applyFill="1" applyBorder="1" applyAlignment="1">
      <alignment horizontal="center" vertical="center"/>
    </xf>
    <xf numFmtId="0" fontId="34" fillId="6" borderId="72" xfId="12" applyFont="1" applyFill="1" applyBorder="1">
      <alignment vertical="center"/>
    </xf>
    <xf numFmtId="0" fontId="34" fillId="6" borderId="70"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51"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51" xfId="14" applyNumberFormat="1" applyFont="1" applyFill="1" applyBorder="1" applyAlignment="1">
      <alignment horizontal="right" vertical="center" shrinkToFit="1"/>
    </xf>
    <xf numFmtId="0" fontId="34" fillId="6" borderId="26" xfId="12" applyFont="1" applyFill="1" applyBorder="1" applyAlignment="1">
      <alignment horizontal="center" vertical="center"/>
    </xf>
    <xf numFmtId="0" fontId="34" fillId="6" borderId="1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0" fontId="34" fillId="6" borderId="7" xfId="12" applyFont="1" applyFill="1" applyBorder="1">
      <alignment vertical="center"/>
    </xf>
    <xf numFmtId="176" fontId="34" fillId="6" borderId="65"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51"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188" fontId="34" fillId="6" borderId="65"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6" xfId="12" applyFont="1" applyFill="1" applyBorder="1" applyAlignment="1">
      <alignment horizontal="left" vertical="center"/>
    </xf>
    <xf numFmtId="0" fontId="34" fillId="6" borderId="56" xfId="12" applyFont="1" applyFill="1" applyBorder="1" applyAlignment="1">
      <alignment horizontal="right" vertical="center" wrapText="1"/>
    </xf>
    <xf numFmtId="0" fontId="34" fillId="6" borderId="56" xfId="12" applyFont="1" applyFill="1" applyBorder="1" applyAlignment="1">
      <alignment horizontal="right" vertical="center"/>
    </xf>
    <xf numFmtId="0" fontId="34" fillId="6" borderId="40" xfId="12" applyFont="1" applyFill="1" applyBorder="1" applyAlignment="1">
      <alignment horizontal="right" vertical="center"/>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17" fillId="0" borderId="15" xfId="18" applyNumberFormat="1" applyFont="1" applyBorder="1" applyAlignment="1">
      <alignment horizontal="center" vertical="center" wrapText="1"/>
    </xf>
    <xf numFmtId="178" fontId="17" fillId="0" borderId="50"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0" fillId="0" borderId="45" xfId="3" applyFont="1" applyBorder="1">
      <alignment vertical="center"/>
    </xf>
    <xf numFmtId="0" fontId="10" fillId="0" borderId="25" xfId="3" applyFont="1" applyBorder="1">
      <alignment vertical="center"/>
    </xf>
    <xf numFmtId="0" fontId="10"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Border="1" applyAlignment="1" applyProtection="1">
      <alignment horizontal="left" vertical="center" wrapText="1"/>
      <protection locked="0"/>
    </xf>
    <xf numFmtId="0" fontId="13" fillId="0" borderId="31" xfId="1" applyFont="1" applyBorder="1" applyAlignment="1" applyProtection="1">
      <alignment horizontal="left" vertical="center" wrapText="1"/>
      <protection locked="0"/>
    </xf>
    <xf numFmtId="0" fontId="13" fillId="0" borderId="32" xfId="1" applyFont="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(データシート!$F$3,データシート!$F$5,データシート!$F$7,データシート!$F$9,データシート!$F$11)</c:f>
              <c:numCache>
                <c:formatCode>#,##0;"△ "#,##0</c:formatCode>
                <c:ptCount val="5"/>
                <c:pt idx="0">
                  <c:v>114790</c:v>
                </c:pt>
                <c:pt idx="1">
                  <c:v>126262</c:v>
                </c:pt>
                <c:pt idx="2">
                  <c:v>126525</c:v>
                </c:pt>
                <c:pt idx="3">
                  <c:v>122054</c:v>
                </c:pt>
                <c:pt idx="4">
                  <c:v>111644</c:v>
                </c:pt>
              </c:numCache>
            </c:numRef>
          </c:val>
          <c:smooth val="0"/>
          <c:extLst>
            <c:ext xmlns:c16="http://schemas.microsoft.com/office/drawing/2014/chart" uri="{C3380CC4-5D6E-409C-BE32-E72D297353CC}">
              <c16:uniqueId val="{00000000-6FD0-462C-BD74-9BDE6E62516A}"/>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(データシート!$D$3,データシート!$D$5,データシート!$D$7,データシート!$D$9,データシート!$D$11)</c:f>
              <c:numCache>
                <c:formatCode>#,##0;"△ "#,##0</c:formatCode>
                <c:ptCount val="5"/>
                <c:pt idx="0">
                  <c:v>3337385</c:v>
                </c:pt>
                <c:pt idx="1">
                  <c:v>2403958</c:v>
                </c:pt>
                <c:pt idx="2">
                  <c:v>3088315</c:v>
                </c:pt>
                <c:pt idx="3">
                  <c:v>726820</c:v>
                </c:pt>
                <c:pt idx="4">
                  <c:v>874797</c:v>
                </c:pt>
              </c:numCache>
            </c:numRef>
          </c:val>
          <c:smooth val="0"/>
          <c:extLst>
            <c:ext xmlns:c16="http://schemas.microsoft.com/office/drawing/2014/chart" uri="{C3380CC4-5D6E-409C-BE32-E72D297353CC}">
              <c16:uniqueId val="{00000001-6FD0-462C-BD74-9BDE6E62516A}"/>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45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データシート!$B$19:$F$19</c:f>
              <c:numCache>
                <c:formatCode>General</c:formatCode>
                <c:ptCount val="5"/>
                <c:pt idx="0">
                  <c:v>37.51</c:v>
                </c:pt>
                <c:pt idx="1">
                  <c:v>5.1100000000000003</c:v>
                </c:pt>
                <c:pt idx="2">
                  <c:v>5.22</c:v>
                </c:pt>
                <c:pt idx="3">
                  <c:v>4.1399999999999997</c:v>
                </c:pt>
                <c:pt idx="4">
                  <c:v>4.07</c:v>
                </c:pt>
              </c:numCache>
            </c:numRef>
          </c:val>
          <c:extLst>
            <c:ext xmlns:c16="http://schemas.microsoft.com/office/drawing/2014/chart" uri="{C3380CC4-5D6E-409C-BE32-E72D297353CC}">
              <c16:uniqueId val="{00000000-D5BE-4428-99A8-7446820D072C}"/>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データシート!$B$20:$F$20</c:f>
              <c:numCache>
                <c:formatCode>General</c:formatCode>
                <c:ptCount val="5"/>
                <c:pt idx="0">
                  <c:v>372.23</c:v>
                </c:pt>
                <c:pt idx="1">
                  <c:v>395.38</c:v>
                </c:pt>
                <c:pt idx="2">
                  <c:v>364.38</c:v>
                </c:pt>
                <c:pt idx="3">
                  <c:v>333.88</c:v>
                </c:pt>
                <c:pt idx="4">
                  <c:v>327.14</c:v>
                </c:pt>
              </c:numCache>
            </c:numRef>
          </c:val>
          <c:extLst>
            <c:ext xmlns:c16="http://schemas.microsoft.com/office/drawing/2014/chart" uri="{C3380CC4-5D6E-409C-BE32-E72D297353CC}">
              <c16:uniqueId val="{00000001-D5BE-4428-99A8-7446820D072C}"/>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H30</c:v>
                </c:pt>
                <c:pt idx="1">
                  <c:v>R01</c:v>
                </c:pt>
                <c:pt idx="2">
                  <c:v>R02</c:v>
                </c:pt>
                <c:pt idx="3">
                  <c:v>R03</c:v>
                </c:pt>
                <c:pt idx="4">
                  <c:v>R04</c:v>
                </c:pt>
              </c:strCache>
            </c:strRef>
          </c:cat>
          <c:val>
            <c:numRef>
              <c:f>データシート!$B$21:$F$21</c:f>
              <c:numCache>
                <c:formatCode>General</c:formatCode>
                <c:ptCount val="5"/>
                <c:pt idx="0">
                  <c:v>36.97</c:v>
                </c:pt>
                <c:pt idx="1">
                  <c:v>-37.86</c:v>
                </c:pt>
                <c:pt idx="2">
                  <c:v>-33.93</c:v>
                </c:pt>
                <c:pt idx="3">
                  <c:v>-14.61</c:v>
                </c:pt>
                <c:pt idx="4">
                  <c:v>-22.6</c:v>
                </c:pt>
              </c:numCache>
            </c:numRef>
          </c:val>
          <c:smooth val="0"/>
          <c:extLst>
            <c:ext xmlns:c16="http://schemas.microsoft.com/office/drawing/2014/chart" uri="{C3380CC4-5D6E-409C-BE32-E72D297353CC}">
              <c16:uniqueId val="{00000002-D5BE-4428-99A8-7446820D072C}"/>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データシート!$B$27:$K$27</c:f>
              <c:numCache>
                <c:formatCode>General</c:formatCode>
                <c:ptCount val="10"/>
                <c:pt idx="0">
                  <c:v>#N/A</c:v>
                </c:pt>
                <c:pt idx="1">
                  <c:v>6.05</c:v>
                </c:pt>
                <c:pt idx="2">
                  <c:v>#N/A</c:v>
                </c:pt>
                <c:pt idx="3">
                  <c:v>3.85</c:v>
                </c:pt>
                <c:pt idx="4">
                  <c:v>#N/A</c:v>
                </c:pt>
                <c:pt idx="5">
                  <c:v>7.82</c:v>
                </c:pt>
                <c:pt idx="6">
                  <c:v>#N/A</c:v>
                </c:pt>
                <c:pt idx="7">
                  <c:v>7.51</c:v>
                </c:pt>
                <c:pt idx="8">
                  <c:v>0</c:v>
                </c:pt>
                <c:pt idx="9">
                  <c:v>0</c:v>
                </c:pt>
              </c:numCache>
            </c:numRef>
          </c:val>
          <c:extLst>
            <c:ext xmlns:c16="http://schemas.microsoft.com/office/drawing/2014/chart" uri="{C3380CC4-5D6E-409C-BE32-E72D297353CC}">
              <c16:uniqueId val="{00000000-AA14-496E-8AEA-640E8C67A6F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AA14-496E-8AEA-640E8C67A6F6}"/>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AA14-496E-8AEA-640E8C67A6F6}"/>
            </c:ext>
          </c:extLst>
        </c:ser>
        <c:ser>
          <c:idx val="3"/>
          <c:order val="3"/>
          <c:tx>
            <c:strRef>
              <c:f>データシート!$A$30</c:f>
              <c:strCache>
                <c:ptCount val="1"/>
                <c:pt idx="0">
                  <c:v>地方卸売市場特別会計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AA14-496E-8AEA-640E8C67A6F6}"/>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データシート!$B$31:$K$31</c:f>
              <c:numCache>
                <c:formatCode>General</c:formatCode>
                <c:ptCount val="10"/>
                <c:pt idx="0">
                  <c:v>#N/A</c:v>
                </c:pt>
                <c:pt idx="1">
                  <c:v>0</c:v>
                </c:pt>
                <c:pt idx="2">
                  <c:v>#N/A</c:v>
                </c:pt>
                <c:pt idx="3">
                  <c:v>0.04</c:v>
                </c:pt>
                <c:pt idx="4">
                  <c:v>#N/A</c:v>
                </c:pt>
                <c:pt idx="5">
                  <c:v>0</c:v>
                </c:pt>
                <c:pt idx="6">
                  <c:v>#N/A</c:v>
                </c:pt>
                <c:pt idx="7">
                  <c:v>0.01</c:v>
                </c:pt>
                <c:pt idx="8">
                  <c:v>#N/A</c:v>
                </c:pt>
                <c:pt idx="9">
                  <c:v>0.01</c:v>
                </c:pt>
              </c:numCache>
            </c:numRef>
          </c:val>
          <c:extLst>
            <c:ext xmlns:c16="http://schemas.microsoft.com/office/drawing/2014/chart" uri="{C3380CC4-5D6E-409C-BE32-E72D297353CC}">
              <c16:uniqueId val="{00000004-AA14-496E-8AEA-640E8C67A6F6}"/>
            </c:ext>
          </c:extLst>
        </c:ser>
        <c:ser>
          <c:idx val="5"/>
          <c:order val="5"/>
          <c:tx>
            <c:strRef>
              <c:f>データシート!$A$32</c:f>
              <c:strCache>
                <c:ptCount val="1"/>
                <c:pt idx="0">
                  <c:v>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#N/A</c:v>
                </c:pt>
                <c:pt idx="9">
                  <c:v>0.23</c:v>
                </c:pt>
              </c:numCache>
            </c:numRef>
          </c:val>
          <c:extLst>
            <c:ext xmlns:c16="http://schemas.microsoft.com/office/drawing/2014/chart" uri="{C3380CC4-5D6E-409C-BE32-E72D297353CC}">
              <c16:uniqueId val="{00000005-AA14-496E-8AEA-640E8C67A6F6}"/>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データシート!$B$33:$K$33</c:f>
              <c:numCache>
                <c:formatCode>General</c:formatCode>
                <c:ptCount val="10"/>
                <c:pt idx="0">
                  <c:v>#N/A</c:v>
                </c:pt>
                <c:pt idx="1">
                  <c:v>0.35</c:v>
                </c:pt>
                <c:pt idx="2">
                  <c:v>#N/A</c:v>
                </c:pt>
                <c:pt idx="3">
                  <c:v>0.69</c:v>
                </c:pt>
                <c:pt idx="4">
                  <c:v>#N/A</c:v>
                </c:pt>
                <c:pt idx="5">
                  <c:v>0.59</c:v>
                </c:pt>
                <c:pt idx="6">
                  <c:v>#N/A</c:v>
                </c:pt>
                <c:pt idx="7">
                  <c:v>0.44</c:v>
                </c:pt>
                <c:pt idx="8">
                  <c:v>#N/A</c:v>
                </c:pt>
                <c:pt idx="9">
                  <c:v>0.55000000000000004</c:v>
                </c:pt>
              </c:numCache>
            </c:numRef>
          </c:val>
          <c:extLst>
            <c:ext xmlns:c16="http://schemas.microsoft.com/office/drawing/2014/chart" uri="{C3380CC4-5D6E-409C-BE32-E72D297353CC}">
              <c16:uniqueId val="{00000006-AA14-496E-8AEA-640E8C67A6F6}"/>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データシート!$B$34:$K$34</c:f>
              <c:numCache>
                <c:formatCode>General</c:formatCode>
                <c:ptCount val="10"/>
                <c:pt idx="0">
                  <c:v>#N/A</c:v>
                </c:pt>
                <c:pt idx="1">
                  <c:v>1.71</c:v>
                </c:pt>
                <c:pt idx="2">
                  <c:v>#N/A</c:v>
                </c:pt>
                <c:pt idx="3">
                  <c:v>0.56000000000000005</c:v>
                </c:pt>
                <c:pt idx="4">
                  <c:v>#N/A</c:v>
                </c:pt>
                <c:pt idx="5">
                  <c:v>1.07</c:v>
                </c:pt>
                <c:pt idx="6">
                  <c:v>#N/A</c:v>
                </c:pt>
                <c:pt idx="7">
                  <c:v>1</c:v>
                </c:pt>
                <c:pt idx="8">
                  <c:v>#N/A</c:v>
                </c:pt>
                <c:pt idx="9">
                  <c:v>1.02</c:v>
                </c:pt>
              </c:numCache>
            </c:numRef>
          </c:val>
          <c:extLst>
            <c:ext xmlns:c16="http://schemas.microsoft.com/office/drawing/2014/chart" uri="{C3380CC4-5D6E-409C-BE32-E72D297353CC}">
              <c16:uniqueId val="{00000007-AA14-496E-8AEA-640E8C67A6F6}"/>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データシート!$B$35:$K$35</c:f>
              <c:numCache>
                <c:formatCode>General</c:formatCode>
                <c:ptCount val="10"/>
                <c:pt idx="0">
                  <c:v>#N/A</c:v>
                </c:pt>
                <c:pt idx="1">
                  <c:v>37.5</c:v>
                </c:pt>
                <c:pt idx="2">
                  <c:v>#N/A</c:v>
                </c:pt>
                <c:pt idx="3">
                  <c:v>5.0999999999999996</c:v>
                </c:pt>
                <c:pt idx="4">
                  <c:v>#N/A</c:v>
                </c:pt>
                <c:pt idx="5">
                  <c:v>5.21</c:v>
                </c:pt>
                <c:pt idx="6">
                  <c:v>#N/A</c:v>
                </c:pt>
                <c:pt idx="7">
                  <c:v>4.13</c:v>
                </c:pt>
                <c:pt idx="8">
                  <c:v>#N/A</c:v>
                </c:pt>
                <c:pt idx="9">
                  <c:v>4.07</c:v>
                </c:pt>
              </c:numCache>
            </c:numRef>
          </c:val>
          <c:extLst>
            <c:ext xmlns:c16="http://schemas.microsoft.com/office/drawing/2014/chart" uri="{C3380CC4-5D6E-409C-BE32-E72D297353CC}">
              <c16:uniqueId val="{00000008-AA14-496E-8AEA-640E8C67A6F6}"/>
            </c:ext>
          </c:extLst>
        </c:ser>
        <c:ser>
          <c:idx val="9"/>
          <c:order val="9"/>
          <c:tx>
            <c:strRef>
              <c:f>データシート!$A$36</c:f>
              <c:strCache>
                <c:ptCount val="1"/>
                <c:pt idx="0">
                  <c:v>上水道事業会計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データシート!$B$36:$K$36</c:f>
              <c:numCache>
                <c:formatCode>General</c:formatCode>
                <c:ptCount val="10"/>
                <c:pt idx="0">
                  <c:v>0</c:v>
                </c:pt>
                <c:pt idx="1">
                  <c:v>0</c:v>
                </c:pt>
                <c:pt idx="2">
                  <c:v>0</c:v>
                </c:pt>
                <c:pt idx="3">
                  <c:v>0</c:v>
                </c:pt>
                <c:pt idx="4">
                  <c:v>0</c:v>
                </c:pt>
                <c:pt idx="5">
                  <c:v>0</c:v>
                </c:pt>
                <c:pt idx="6">
                  <c:v>0</c:v>
                </c:pt>
                <c:pt idx="7">
                  <c:v>0</c:v>
                </c:pt>
                <c:pt idx="8">
                  <c:v>#N/A</c:v>
                </c:pt>
                <c:pt idx="9">
                  <c:v>7.41</c:v>
                </c:pt>
              </c:numCache>
            </c:numRef>
          </c:val>
          <c:extLst>
            <c:ext xmlns:c16="http://schemas.microsoft.com/office/drawing/2014/chart" uri="{C3380CC4-5D6E-409C-BE32-E72D297353CC}">
              <c16:uniqueId val="{00000009-AA14-496E-8AEA-640E8C67A6F6}"/>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データシート!$B$42:$P$42</c:f>
              <c:numCache>
                <c:formatCode>General</c:formatCode>
                <c:ptCount val="15"/>
                <c:pt idx="2">
                  <c:v>419</c:v>
                </c:pt>
                <c:pt idx="5">
                  <c:v>437</c:v>
                </c:pt>
                <c:pt idx="8">
                  <c:v>469</c:v>
                </c:pt>
                <c:pt idx="11">
                  <c:v>500</c:v>
                </c:pt>
                <c:pt idx="14">
                  <c:v>629</c:v>
                </c:pt>
              </c:numCache>
            </c:numRef>
          </c:val>
          <c:extLst>
            <c:ext xmlns:c16="http://schemas.microsoft.com/office/drawing/2014/chart" uri="{C3380CC4-5D6E-409C-BE32-E72D297353CC}">
              <c16:uniqueId val="{00000000-E18E-4359-AA1C-B8B31E5C1DE2}"/>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E18E-4359-AA1C-B8B31E5C1DE2}"/>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E18E-4359-AA1C-B8B31E5C1DE2}"/>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データシート!$B$45:$P$45</c:f>
              <c:numCache>
                <c:formatCode>General</c:formatCode>
                <c:ptCount val="15"/>
                <c:pt idx="0">
                  <c:v>3</c:v>
                </c:pt>
                <c:pt idx="3">
                  <c:v>4</c:v>
                </c:pt>
                <c:pt idx="6">
                  <c:v>5</c:v>
                </c:pt>
                <c:pt idx="9">
                  <c:v>8</c:v>
                </c:pt>
                <c:pt idx="12">
                  <c:v>9</c:v>
                </c:pt>
              </c:numCache>
            </c:numRef>
          </c:val>
          <c:extLst>
            <c:ext xmlns:c16="http://schemas.microsoft.com/office/drawing/2014/chart" uri="{C3380CC4-5D6E-409C-BE32-E72D297353CC}">
              <c16:uniqueId val="{00000003-E18E-4359-AA1C-B8B31E5C1DE2}"/>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データシート!$B$46:$P$46</c:f>
              <c:numCache>
                <c:formatCode>General</c:formatCode>
                <c:ptCount val="15"/>
                <c:pt idx="0">
                  <c:v>213</c:v>
                </c:pt>
                <c:pt idx="3">
                  <c:v>216</c:v>
                </c:pt>
                <c:pt idx="6">
                  <c:v>195</c:v>
                </c:pt>
                <c:pt idx="9">
                  <c:v>171</c:v>
                </c:pt>
                <c:pt idx="12">
                  <c:v>198</c:v>
                </c:pt>
              </c:numCache>
            </c:numRef>
          </c:val>
          <c:extLst>
            <c:ext xmlns:c16="http://schemas.microsoft.com/office/drawing/2014/chart" uri="{C3380CC4-5D6E-409C-BE32-E72D297353CC}">
              <c16:uniqueId val="{00000004-E18E-4359-AA1C-B8B31E5C1DE2}"/>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18E-4359-AA1C-B8B31E5C1DE2}"/>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E18E-4359-AA1C-B8B31E5C1DE2}"/>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データシート!$B$49:$P$49</c:f>
              <c:numCache>
                <c:formatCode>General</c:formatCode>
                <c:ptCount val="15"/>
                <c:pt idx="0">
                  <c:v>325</c:v>
                </c:pt>
                <c:pt idx="3">
                  <c:v>317</c:v>
                </c:pt>
                <c:pt idx="6">
                  <c:v>381</c:v>
                </c:pt>
                <c:pt idx="9">
                  <c:v>558</c:v>
                </c:pt>
                <c:pt idx="12">
                  <c:v>597</c:v>
                </c:pt>
              </c:numCache>
            </c:numRef>
          </c:val>
          <c:extLst>
            <c:ext xmlns:c16="http://schemas.microsoft.com/office/drawing/2014/chart" uri="{C3380CC4-5D6E-409C-BE32-E72D297353CC}">
              <c16:uniqueId val="{00000007-E18E-4359-AA1C-B8B31E5C1DE2}"/>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データシート!$B$50:$P$50</c:f>
              <c:numCache>
                <c:formatCode>General</c:formatCode>
                <c:ptCount val="15"/>
                <c:pt idx="0">
                  <c:v>#N/A</c:v>
                </c:pt>
                <c:pt idx="1">
                  <c:v>122</c:v>
                </c:pt>
                <c:pt idx="2">
                  <c:v>#N/A</c:v>
                </c:pt>
                <c:pt idx="3">
                  <c:v>#N/A</c:v>
                </c:pt>
                <c:pt idx="4">
                  <c:v>100</c:v>
                </c:pt>
                <c:pt idx="5">
                  <c:v>#N/A</c:v>
                </c:pt>
                <c:pt idx="6">
                  <c:v>#N/A</c:v>
                </c:pt>
                <c:pt idx="7">
                  <c:v>112</c:v>
                </c:pt>
                <c:pt idx="8">
                  <c:v>#N/A</c:v>
                </c:pt>
                <c:pt idx="9">
                  <c:v>#N/A</c:v>
                </c:pt>
                <c:pt idx="10">
                  <c:v>237</c:v>
                </c:pt>
                <c:pt idx="11">
                  <c:v>#N/A</c:v>
                </c:pt>
                <c:pt idx="12">
                  <c:v>#N/A</c:v>
                </c:pt>
                <c:pt idx="13">
                  <c:v>175</c:v>
                </c:pt>
                <c:pt idx="14">
                  <c:v>#N/A</c:v>
                </c:pt>
              </c:numCache>
            </c:numRef>
          </c:val>
          <c:smooth val="0"/>
          <c:extLst>
            <c:ext xmlns:c16="http://schemas.microsoft.com/office/drawing/2014/chart" uri="{C3380CC4-5D6E-409C-BE32-E72D297353CC}">
              <c16:uniqueId val="{00000008-E18E-4359-AA1C-B8B31E5C1DE2}"/>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データシート!$B$56:$P$56</c:f>
              <c:numCache>
                <c:formatCode>General</c:formatCode>
                <c:ptCount val="15"/>
                <c:pt idx="2">
                  <c:v>3626</c:v>
                </c:pt>
                <c:pt idx="5">
                  <c:v>3947</c:v>
                </c:pt>
                <c:pt idx="8">
                  <c:v>4365</c:v>
                </c:pt>
                <c:pt idx="11">
                  <c:v>4689</c:v>
                </c:pt>
                <c:pt idx="14">
                  <c:v>5358</c:v>
                </c:pt>
              </c:numCache>
            </c:numRef>
          </c:val>
          <c:extLst>
            <c:ext xmlns:c16="http://schemas.microsoft.com/office/drawing/2014/chart" uri="{C3380CC4-5D6E-409C-BE32-E72D297353CC}">
              <c16:uniqueId val="{00000000-1A47-44B6-BA60-A882CF69E6B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データシート!$B$57:$P$57</c:f>
              <c:numCache>
                <c:formatCode>General</c:formatCode>
                <c:ptCount val="15"/>
                <c:pt idx="2">
                  <c:v>3609</c:v>
                </c:pt>
                <c:pt idx="5">
                  <c:v>2426</c:v>
                </c:pt>
                <c:pt idx="8">
                  <c:v>3247</c:v>
                </c:pt>
                <c:pt idx="11">
                  <c:v>2515</c:v>
                </c:pt>
                <c:pt idx="14">
                  <c:v>1811</c:v>
                </c:pt>
              </c:numCache>
            </c:numRef>
          </c:val>
          <c:extLst>
            <c:ext xmlns:c16="http://schemas.microsoft.com/office/drawing/2014/chart" uri="{C3380CC4-5D6E-409C-BE32-E72D297353CC}">
              <c16:uniqueId val="{00000001-1A47-44B6-BA60-A882CF69E6B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データシート!$B$58:$P$58</c:f>
              <c:numCache>
                <c:formatCode>General</c:formatCode>
                <c:ptCount val="15"/>
                <c:pt idx="2">
                  <c:v>18696</c:v>
                </c:pt>
                <c:pt idx="5">
                  <c:v>19426</c:v>
                </c:pt>
                <c:pt idx="8">
                  <c:v>18001</c:v>
                </c:pt>
                <c:pt idx="11">
                  <c:v>18243</c:v>
                </c:pt>
                <c:pt idx="14">
                  <c:v>18237</c:v>
                </c:pt>
              </c:numCache>
            </c:numRef>
          </c:val>
          <c:extLst>
            <c:ext xmlns:c16="http://schemas.microsoft.com/office/drawing/2014/chart" uri="{C3380CC4-5D6E-409C-BE32-E72D297353CC}">
              <c16:uniqueId val="{00000002-1A47-44B6-BA60-A882CF69E6B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1A47-44B6-BA60-A882CF69E6B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1A47-44B6-BA60-A882CF69E6B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A47-44B6-BA60-A882CF69E6B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データシート!$B$62:$P$62</c:f>
              <c:numCache>
                <c:formatCode>General</c:formatCode>
                <c:ptCount val="15"/>
                <c:pt idx="0">
                  <c:v>740</c:v>
                </c:pt>
                <c:pt idx="3">
                  <c:v>735</c:v>
                </c:pt>
                <c:pt idx="6">
                  <c:v>652</c:v>
                </c:pt>
                <c:pt idx="9">
                  <c:v>654</c:v>
                </c:pt>
                <c:pt idx="12">
                  <c:v>619</c:v>
                </c:pt>
              </c:numCache>
            </c:numRef>
          </c:val>
          <c:extLst>
            <c:ext xmlns:c16="http://schemas.microsoft.com/office/drawing/2014/chart" uri="{C3380CC4-5D6E-409C-BE32-E72D297353CC}">
              <c16:uniqueId val="{00000006-1A47-44B6-BA60-A882CF69E6B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データシート!$B$63:$P$63</c:f>
              <c:numCache>
                <c:formatCode>General</c:formatCode>
                <c:ptCount val="15"/>
                <c:pt idx="0">
                  <c:v>28</c:v>
                </c:pt>
                <c:pt idx="3">
                  <c:v>32</c:v>
                </c:pt>
                <c:pt idx="6">
                  <c:v>39</c:v>
                </c:pt>
                <c:pt idx="9">
                  <c:v>37</c:v>
                </c:pt>
                <c:pt idx="12">
                  <c:v>33</c:v>
                </c:pt>
              </c:numCache>
            </c:numRef>
          </c:val>
          <c:extLst>
            <c:ext xmlns:c16="http://schemas.microsoft.com/office/drawing/2014/chart" uri="{C3380CC4-5D6E-409C-BE32-E72D297353CC}">
              <c16:uniqueId val="{00000007-1A47-44B6-BA60-A882CF69E6B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データシート!$B$64:$P$64</c:f>
              <c:numCache>
                <c:formatCode>General</c:formatCode>
                <c:ptCount val="15"/>
                <c:pt idx="0">
                  <c:v>2859</c:v>
                </c:pt>
                <c:pt idx="3">
                  <c:v>2763</c:v>
                </c:pt>
                <c:pt idx="6">
                  <c:v>2570</c:v>
                </c:pt>
                <c:pt idx="9">
                  <c:v>2326</c:v>
                </c:pt>
                <c:pt idx="12">
                  <c:v>2136</c:v>
                </c:pt>
              </c:numCache>
            </c:numRef>
          </c:val>
          <c:extLst>
            <c:ext xmlns:c16="http://schemas.microsoft.com/office/drawing/2014/chart" uri="{C3380CC4-5D6E-409C-BE32-E72D297353CC}">
              <c16:uniqueId val="{00000008-1A47-44B6-BA60-A882CF69E6B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1A47-44B6-BA60-A882CF69E6B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データシート!$B$66:$P$66</c:f>
              <c:numCache>
                <c:formatCode>General</c:formatCode>
                <c:ptCount val="15"/>
                <c:pt idx="0">
                  <c:v>6104</c:v>
                </c:pt>
                <c:pt idx="3">
                  <c:v>5873</c:v>
                </c:pt>
                <c:pt idx="6">
                  <c:v>6113</c:v>
                </c:pt>
                <c:pt idx="9">
                  <c:v>6902</c:v>
                </c:pt>
                <c:pt idx="12">
                  <c:v>7315</c:v>
                </c:pt>
              </c:numCache>
            </c:numRef>
          </c:val>
          <c:extLst>
            <c:ext xmlns:c16="http://schemas.microsoft.com/office/drawing/2014/chart" uri="{C3380CC4-5D6E-409C-BE32-E72D297353CC}">
              <c16:uniqueId val="{0000000A-1A47-44B6-BA60-A882CF69E6B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1A47-44B6-BA60-A882CF69E6B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データシート!$B$72:$D$72</c:f>
              <c:numCache>
                <c:formatCode>#,##0;"▲ "#,##0</c:formatCode>
                <c:ptCount val="3"/>
                <c:pt idx="0">
                  <c:v>13129</c:v>
                </c:pt>
                <c:pt idx="1">
                  <c:v>12787</c:v>
                </c:pt>
                <c:pt idx="2">
                  <c:v>12116</c:v>
                </c:pt>
              </c:numCache>
            </c:numRef>
          </c:val>
          <c:extLst>
            <c:ext xmlns:c16="http://schemas.microsoft.com/office/drawing/2014/chart" uri="{C3380CC4-5D6E-409C-BE32-E72D297353CC}">
              <c16:uniqueId val="{00000000-7161-42FB-AE2D-D8F813737E5A}"/>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データシート!$B$73:$D$73</c:f>
              <c:numCache>
                <c:formatCode>#,##0;"▲ "#,##0</c:formatCode>
                <c:ptCount val="3"/>
                <c:pt idx="0">
                  <c:v>15</c:v>
                </c:pt>
                <c:pt idx="1">
                  <c:v>15</c:v>
                </c:pt>
                <c:pt idx="2">
                  <c:v>15</c:v>
                </c:pt>
              </c:numCache>
            </c:numRef>
          </c:val>
          <c:extLst>
            <c:ext xmlns:c16="http://schemas.microsoft.com/office/drawing/2014/chart" uri="{C3380CC4-5D6E-409C-BE32-E72D297353CC}">
              <c16:uniqueId val="{00000001-7161-42FB-AE2D-D8F813737E5A}"/>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R02</c:v>
                </c:pt>
                <c:pt idx="1">
                  <c:v>R03</c:v>
                </c:pt>
                <c:pt idx="2">
                  <c:v>R04</c:v>
                </c:pt>
              </c:strCache>
            </c:strRef>
          </c:cat>
          <c:val>
            <c:numRef>
              <c:f>データシート!$B$74:$D$74</c:f>
              <c:numCache>
                <c:formatCode>#,##0;"▲ "#,##0</c:formatCode>
                <c:ptCount val="3"/>
                <c:pt idx="0">
                  <c:v>5224</c:v>
                </c:pt>
                <c:pt idx="1">
                  <c:v>4825</c:v>
                </c:pt>
                <c:pt idx="2">
                  <c:v>5475</c:v>
                </c:pt>
              </c:numCache>
            </c:numRef>
          </c:val>
          <c:extLst>
            <c:ext xmlns:c16="http://schemas.microsoft.com/office/drawing/2014/chart" uri="{C3380CC4-5D6E-409C-BE32-E72D297353CC}">
              <c16:uniqueId val="{00000002-7161-42FB-AE2D-D8F813737E5A}"/>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5,982
5,771
65.35
14,155,618
13,107,283
150,921
3,703,794
7,315,006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8759834" cy="425758"/>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[0.97]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原子力発電所立地町であるため、類似団体平均を上回る税収があり、財政力指数は</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0.97</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となっている。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本町の地方税の大半を占めているのは、固定資産税（原子力発電施設に係る償却資産分）であるため、平成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15</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年度をピークに減少が続いていたが、原子力発電施設に係る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安全対策工事</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の整備により、税収が増加した。</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しかし、固定資産税（償却資産分）については、年々減少していくものであるため、税収増加等による歳入の確保に努める。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153105</xdr:rowOff>
    </xdr:from>
    <xdr:to>
      <xdr:col>23</xdr:col>
      <xdr:colOff>133350</xdr:colOff>
      <xdr:row>44</xdr:row>
      <xdr:rowOff>57855</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953000" y="6153855"/>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29932</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5041900" y="75737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57855</xdr:rowOff>
    </xdr:from>
    <xdr:to>
      <xdr:col>24</xdr:col>
      <xdr:colOff>12700</xdr:colOff>
      <xdr:row>44</xdr:row>
      <xdr:rowOff>57855</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76016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68032</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5041900" y="5897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153105</xdr:rowOff>
    </xdr:from>
    <xdr:to>
      <xdr:col>24</xdr:col>
      <xdr:colOff>12700</xdr:colOff>
      <xdr:row>35</xdr:row>
      <xdr:rowOff>153105</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6153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37</xdr:row>
      <xdr:rowOff>91722</xdr:rowOff>
    </xdr:from>
    <xdr:to>
      <xdr:col>23</xdr:col>
      <xdr:colOff>133350</xdr:colOff>
      <xdr:row>37</xdr:row>
      <xdr:rowOff>145345</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114800" y="6435372"/>
          <a:ext cx="838200" cy="53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53922</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5041900" y="725482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81845</xdr:rowOff>
    </xdr:from>
    <xdr:to>
      <xdr:col>23</xdr:col>
      <xdr:colOff>184150</xdr:colOff>
      <xdr:row>43</xdr:row>
      <xdr:rowOff>11995</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902200" y="7282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37</xdr:row>
      <xdr:rowOff>51505</xdr:rowOff>
    </xdr:from>
    <xdr:to>
      <xdr:col>19</xdr:col>
      <xdr:colOff>133350</xdr:colOff>
      <xdr:row>37</xdr:row>
      <xdr:rowOff>91722</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3225800" y="639515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68439</xdr:rowOff>
    </xdr:from>
    <xdr:to>
      <xdr:col>19</xdr:col>
      <xdr:colOff>184150</xdr:colOff>
      <xdr:row>42</xdr:row>
      <xdr:rowOff>170039</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064000" y="7269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154816</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733800" y="73557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37</xdr:row>
      <xdr:rowOff>51505</xdr:rowOff>
    </xdr:from>
    <xdr:to>
      <xdr:col>15</xdr:col>
      <xdr:colOff>82550</xdr:colOff>
      <xdr:row>37</xdr:row>
      <xdr:rowOff>51505</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2336800" y="63951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41628</xdr:rowOff>
    </xdr:from>
    <xdr:to>
      <xdr:col>15</xdr:col>
      <xdr:colOff>133350</xdr:colOff>
      <xdr:row>42</xdr:row>
      <xdr:rowOff>143228</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31750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128005</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844800" y="7328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37</xdr:row>
      <xdr:rowOff>51505</xdr:rowOff>
    </xdr:from>
    <xdr:to>
      <xdr:col>11</xdr:col>
      <xdr:colOff>31750</xdr:colOff>
      <xdr:row>37</xdr:row>
      <xdr:rowOff>91722</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flipV="1">
          <a:off x="1447800" y="639515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41628</xdr:rowOff>
    </xdr:from>
    <xdr:to>
      <xdr:col>11</xdr:col>
      <xdr:colOff>82550</xdr:colOff>
      <xdr:row>42</xdr:row>
      <xdr:rowOff>143228</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2860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128005</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955800" y="7328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14817</xdr:rowOff>
    </xdr:from>
    <xdr:to>
      <xdr:col>7</xdr:col>
      <xdr:colOff>31750</xdr:colOff>
      <xdr:row>42</xdr:row>
      <xdr:rowOff>116417</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397000" y="7215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101194</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066800" y="7302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37</xdr:row>
      <xdr:rowOff>94545</xdr:rowOff>
    </xdr:from>
    <xdr:to>
      <xdr:col>23</xdr:col>
      <xdr:colOff>184150</xdr:colOff>
      <xdr:row>38</xdr:row>
      <xdr:rowOff>24695</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902200" y="6438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36</xdr:row>
      <xdr:rowOff>111072</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5041900" y="62832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37</xdr:row>
      <xdr:rowOff>40922</xdr:rowOff>
    </xdr:from>
    <xdr:to>
      <xdr:col>19</xdr:col>
      <xdr:colOff>184150</xdr:colOff>
      <xdr:row>37</xdr:row>
      <xdr:rowOff>142522</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064000" y="638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35</xdr:row>
      <xdr:rowOff>152699</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733800" y="6153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37</xdr:row>
      <xdr:rowOff>705</xdr:rowOff>
    </xdr:from>
    <xdr:to>
      <xdr:col>15</xdr:col>
      <xdr:colOff>133350</xdr:colOff>
      <xdr:row>37</xdr:row>
      <xdr:rowOff>102305</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3175000" y="6344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35</xdr:row>
      <xdr:rowOff>112482</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844800" y="6113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37</xdr:row>
      <xdr:rowOff>705</xdr:rowOff>
    </xdr:from>
    <xdr:to>
      <xdr:col>11</xdr:col>
      <xdr:colOff>82550</xdr:colOff>
      <xdr:row>37</xdr:row>
      <xdr:rowOff>102305</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286000" y="6344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35</xdr:row>
      <xdr:rowOff>112482</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955800" y="6113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37</xdr:row>
      <xdr:rowOff>40922</xdr:rowOff>
    </xdr:from>
    <xdr:to>
      <xdr:col>7</xdr:col>
      <xdr:colOff>31750</xdr:colOff>
      <xdr:row>37</xdr:row>
      <xdr:rowOff>142522</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397000" y="638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35</xdr:row>
      <xdr:rowOff>152699</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066800" y="6153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[85.1%]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普通建設事業へ従事する職員人件費の事業費支弁により人件費に係るものが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％減少し、下水道事業特別会計の法的化に伴い、経常経費分の繰出金が</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％減少したため、類似団体内平均と同水準となった。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しかし、出島架橋建設事業及び万石浦漁港整備事業に係る起債借入に伴い、公債費の増加が見込まれるため、引続き健全な財政運営に努める。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3" name="財政構造の弾力性グラフ枠">
          <a:extLst>
            <a:ext uri="{FF2B5EF4-FFF2-40B4-BE49-F238E27FC236}">
              <a16:creationId xmlns:a16="http://schemas.microsoft.com/office/drawing/2014/main" id="{00000000-0008-0000-0300-00007B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37719</xdr:rowOff>
    </xdr:from>
    <xdr:to>
      <xdr:col>23</xdr:col>
      <xdr:colOff>133350</xdr:colOff>
      <xdr:row>67</xdr:row>
      <xdr:rowOff>130683</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flipV="1">
          <a:off x="4953000" y="9981819"/>
          <a:ext cx="0" cy="163601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102760</xdr:rowOff>
    </xdr:from>
    <xdr:ext cx="762000" cy="259045"/>
    <xdr:sp macro="" textlink="">
      <xdr:nvSpPr>
        <xdr:cNvPr id="125" name="財政構造の弾力性最小値テキスト">
          <a:extLst>
            <a:ext uri="{FF2B5EF4-FFF2-40B4-BE49-F238E27FC236}">
              <a16:creationId xmlns:a16="http://schemas.microsoft.com/office/drawing/2014/main" id="{00000000-0008-0000-0300-00007D000000}"/>
            </a:ext>
          </a:extLst>
        </xdr:cNvPr>
        <xdr:cNvSpPr txBox="1"/>
      </xdr:nvSpPr>
      <xdr:spPr>
        <a:xfrm>
          <a:off x="5041900" y="115899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130683</xdr:rowOff>
    </xdr:from>
    <xdr:to>
      <xdr:col>24</xdr:col>
      <xdr:colOff>12700</xdr:colOff>
      <xdr:row>67</xdr:row>
      <xdr:rowOff>130683</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4864100" y="11617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124096</xdr:rowOff>
    </xdr:from>
    <xdr:ext cx="762000" cy="259045"/>
    <xdr:sp macro="" textlink="">
      <xdr:nvSpPr>
        <xdr:cNvPr id="127" name="財政構造の弾力性最大値テキスト">
          <a:extLst>
            <a:ext uri="{FF2B5EF4-FFF2-40B4-BE49-F238E27FC236}">
              <a16:creationId xmlns:a16="http://schemas.microsoft.com/office/drawing/2014/main" id="{00000000-0008-0000-0300-00007F000000}"/>
            </a:ext>
          </a:extLst>
        </xdr:cNvPr>
        <xdr:cNvSpPr txBox="1"/>
      </xdr:nvSpPr>
      <xdr:spPr>
        <a:xfrm>
          <a:off x="5041900" y="97252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37719</xdr:rowOff>
    </xdr:from>
    <xdr:to>
      <xdr:col>24</xdr:col>
      <xdr:colOff>12700</xdr:colOff>
      <xdr:row>58</xdr:row>
      <xdr:rowOff>37719</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99818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46863</xdr:rowOff>
    </xdr:from>
    <xdr:to>
      <xdr:col>23</xdr:col>
      <xdr:colOff>133350</xdr:colOff>
      <xdr:row>63</xdr:row>
      <xdr:rowOff>97409</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flipV="1">
          <a:off x="4114800" y="10676763"/>
          <a:ext cx="838200" cy="221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163720</xdr:rowOff>
    </xdr:from>
    <xdr:ext cx="762000" cy="259045"/>
    <xdr:sp macro="" textlink="">
      <xdr:nvSpPr>
        <xdr:cNvPr id="130" name="財政構造の弾力性平均値テキスト">
          <a:extLst>
            <a:ext uri="{FF2B5EF4-FFF2-40B4-BE49-F238E27FC236}">
              <a16:creationId xmlns:a16="http://schemas.microsoft.com/office/drawing/2014/main" id="{00000000-0008-0000-0300-000082000000}"/>
            </a:ext>
          </a:extLst>
        </xdr:cNvPr>
        <xdr:cNvSpPr txBox="1"/>
      </xdr:nvSpPr>
      <xdr:spPr>
        <a:xfrm>
          <a:off x="5041900" y="106221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20193</xdr:rowOff>
    </xdr:from>
    <xdr:to>
      <xdr:col>23</xdr:col>
      <xdr:colOff>184150</xdr:colOff>
      <xdr:row>62</xdr:row>
      <xdr:rowOff>121793</xdr:rowOff>
    </xdr:to>
    <xdr:sp macro="" textlink="">
      <xdr:nvSpPr>
        <xdr:cNvPr id="131" name="フローチャート: 判断 130">
          <a:extLst>
            <a:ext uri="{FF2B5EF4-FFF2-40B4-BE49-F238E27FC236}">
              <a16:creationId xmlns:a16="http://schemas.microsoft.com/office/drawing/2014/main" id="{00000000-0008-0000-0300-000083000000}"/>
            </a:ext>
          </a:extLst>
        </xdr:cNvPr>
        <xdr:cNvSpPr/>
      </xdr:nvSpPr>
      <xdr:spPr>
        <a:xfrm>
          <a:off x="4902200" y="10650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92710</xdr:rowOff>
    </xdr:from>
    <xdr:to>
      <xdr:col>19</xdr:col>
      <xdr:colOff>133350</xdr:colOff>
      <xdr:row>63</xdr:row>
      <xdr:rowOff>97409</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3225800" y="10722610"/>
          <a:ext cx="889000" cy="176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104775</xdr:rowOff>
    </xdr:from>
    <xdr:to>
      <xdr:col>19</xdr:col>
      <xdr:colOff>184150</xdr:colOff>
      <xdr:row>62</xdr:row>
      <xdr:rowOff>34925</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064000" y="1056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45102</xdr:rowOff>
    </xdr:from>
    <xdr:ext cx="736600" cy="259045"/>
    <xdr:sp macro="" textlink="">
      <xdr:nvSpPr>
        <xdr:cNvPr id="134" name="テキスト ボックス 133">
          <a:extLst>
            <a:ext uri="{FF2B5EF4-FFF2-40B4-BE49-F238E27FC236}">
              <a16:creationId xmlns:a16="http://schemas.microsoft.com/office/drawing/2014/main" id="{00000000-0008-0000-0300-000086000000}"/>
            </a:ext>
          </a:extLst>
        </xdr:cNvPr>
        <xdr:cNvSpPr txBox="1"/>
      </xdr:nvSpPr>
      <xdr:spPr>
        <a:xfrm>
          <a:off x="3733800" y="103321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32385</xdr:rowOff>
    </xdr:from>
    <xdr:to>
      <xdr:col>15</xdr:col>
      <xdr:colOff>82550</xdr:colOff>
      <xdr:row>62</xdr:row>
      <xdr:rowOff>92710</xdr:rowOff>
    </xdr:to>
    <xdr:cxnSp macro="">
      <xdr:nvCxnSpPr>
        <xdr:cNvPr id="135" name="直線コネクタ 134">
          <a:extLst>
            <a:ext uri="{FF2B5EF4-FFF2-40B4-BE49-F238E27FC236}">
              <a16:creationId xmlns:a16="http://schemas.microsoft.com/office/drawing/2014/main" id="{00000000-0008-0000-0300-000087000000}"/>
            </a:ext>
          </a:extLst>
        </xdr:cNvPr>
        <xdr:cNvCxnSpPr/>
      </xdr:nvCxnSpPr>
      <xdr:spPr>
        <a:xfrm>
          <a:off x="2336800" y="10662285"/>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49149</xdr:rowOff>
    </xdr:from>
    <xdr:to>
      <xdr:col>15</xdr:col>
      <xdr:colOff>133350</xdr:colOff>
      <xdr:row>62</xdr:row>
      <xdr:rowOff>150749</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3175000" y="10679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135526</xdr:rowOff>
    </xdr:from>
    <xdr:ext cx="762000" cy="259045"/>
    <xdr:sp macro="" textlink="">
      <xdr:nvSpPr>
        <xdr:cNvPr id="137" name="テキスト ボックス 136">
          <a:extLst>
            <a:ext uri="{FF2B5EF4-FFF2-40B4-BE49-F238E27FC236}">
              <a16:creationId xmlns:a16="http://schemas.microsoft.com/office/drawing/2014/main" id="{00000000-0008-0000-0300-000089000000}"/>
            </a:ext>
          </a:extLst>
        </xdr:cNvPr>
        <xdr:cNvSpPr txBox="1"/>
      </xdr:nvSpPr>
      <xdr:spPr>
        <a:xfrm>
          <a:off x="2844800" y="107654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32385</xdr:rowOff>
    </xdr:from>
    <xdr:to>
      <xdr:col>11</xdr:col>
      <xdr:colOff>31750</xdr:colOff>
      <xdr:row>62</xdr:row>
      <xdr:rowOff>80645</xdr:rowOff>
    </xdr:to>
    <xdr:cxnSp macro="">
      <xdr:nvCxnSpPr>
        <xdr:cNvPr id="138" name="直線コネクタ 137">
          <a:extLst>
            <a:ext uri="{FF2B5EF4-FFF2-40B4-BE49-F238E27FC236}">
              <a16:creationId xmlns:a16="http://schemas.microsoft.com/office/drawing/2014/main" id="{00000000-0008-0000-0300-00008A000000}"/>
            </a:ext>
          </a:extLst>
        </xdr:cNvPr>
        <xdr:cNvCxnSpPr/>
      </xdr:nvCxnSpPr>
      <xdr:spPr>
        <a:xfrm flipV="1">
          <a:off x="1447800" y="10662285"/>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82931</xdr:rowOff>
    </xdr:from>
    <xdr:to>
      <xdr:col>11</xdr:col>
      <xdr:colOff>82550</xdr:colOff>
      <xdr:row>63</xdr:row>
      <xdr:rowOff>13081</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2286000" y="10712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169308</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1955800" y="10799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56388</xdr:rowOff>
    </xdr:from>
    <xdr:to>
      <xdr:col>7</xdr:col>
      <xdr:colOff>31750</xdr:colOff>
      <xdr:row>62</xdr:row>
      <xdr:rowOff>157988</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1397000" y="1068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142765</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066800" y="10772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167513</xdr:rowOff>
    </xdr:from>
    <xdr:to>
      <xdr:col>23</xdr:col>
      <xdr:colOff>184150</xdr:colOff>
      <xdr:row>62</xdr:row>
      <xdr:rowOff>97663</xdr:rowOff>
    </xdr:to>
    <xdr:sp macro="" textlink="">
      <xdr:nvSpPr>
        <xdr:cNvPr id="148" name="楕円 147">
          <a:extLst>
            <a:ext uri="{FF2B5EF4-FFF2-40B4-BE49-F238E27FC236}">
              <a16:creationId xmlns:a16="http://schemas.microsoft.com/office/drawing/2014/main" id="{00000000-0008-0000-0300-000094000000}"/>
            </a:ext>
          </a:extLst>
        </xdr:cNvPr>
        <xdr:cNvSpPr/>
      </xdr:nvSpPr>
      <xdr:spPr>
        <a:xfrm>
          <a:off x="4902200" y="10625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12590</xdr:rowOff>
    </xdr:from>
    <xdr:ext cx="762000" cy="259045"/>
    <xdr:sp macro="" textlink="">
      <xdr:nvSpPr>
        <xdr:cNvPr id="149" name="財政構造の弾力性該当値テキスト">
          <a:extLst>
            <a:ext uri="{FF2B5EF4-FFF2-40B4-BE49-F238E27FC236}">
              <a16:creationId xmlns:a16="http://schemas.microsoft.com/office/drawing/2014/main" id="{00000000-0008-0000-0300-000095000000}"/>
            </a:ext>
          </a:extLst>
        </xdr:cNvPr>
        <xdr:cNvSpPr txBox="1"/>
      </xdr:nvSpPr>
      <xdr:spPr>
        <a:xfrm>
          <a:off x="5041900" y="10471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46609</xdr:rowOff>
    </xdr:from>
    <xdr:to>
      <xdr:col>19</xdr:col>
      <xdr:colOff>184150</xdr:colOff>
      <xdr:row>63</xdr:row>
      <xdr:rowOff>148209</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064000" y="10847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132986</xdr:rowOff>
    </xdr:from>
    <xdr:ext cx="7366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3733800" y="109343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41910</xdr:rowOff>
    </xdr:from>
    <xdr:to>
      <xdr:col>15</xdr:col>
      <xdr:colOff>133350</xdr:colOff>
      <xdr:row>62</xdr:row>
      <xdr:rowOff>143510</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3175000" y="1067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153687</xdr:rowOff>
    </xdr:from>
    <xdr:ext cx="7620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2844800" y="1044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153035</xdr:rowOff>
    </xdr:from>
    <xdr:to>
      <xdr:col>11</xdr:col>
      <xdr:colOff>82550</xdr:colOff>
      <xdr:row>62</xdr:row>
      <xdr:rowOff>83185</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2286000" y="10611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93362</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1955800" y="10380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29845</xdr:rowOff>
    </xdr:from>
    <xdr:to>
      <xdr:col>7</xdr:col>
      <xdr:colOff>31750</xdr:colOff>
      <xdr:row>62</xdr:row>
      <xdr:rowOff>131445</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1397000" y="10659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141622</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066800" y="104286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8" name="正方形/長方形 157">
          <a:extLst>
            <a:ext uri="{FF2B5EF4-FFF2-40B4-BE49-F238E27FC236}">
              <a16:creationId xmlns:a16="http://schemas.microsoft.com/office/drawing/2014/main" id="{00000000-0008-0000-0300-00009E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[439,205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mn-lt"/>
              <a:ea typeface="+mn-ea"/>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類似団体平均に比べ高い推移となっているのは、東日本大震災以降の急激な人口減少が大きな要因と捉えている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が、前年度と比較すると良化となっている。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今後も、指定管理制度の導入等によりコスト削減を図り、健全な財政運営に努める。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95250</xdr:colOff>
      <xdr:row>77</xdr:row>
      <xdr:rowOff>6350</xdr:rowOff>
    </xdr:from>
    <xdr:ext cx="349839" cy="225703"/>
    <xdr:sp macro="" textlink="">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2" name="直線コネクタ 171">
          <a:extLst>
            <a:ext uri="{FF2B5EF4-FFF2-40B4-BE49-F238E27FC236}">
              <a16:creationId xmlns:a16="http://schemas.microsoft.com/office/drawing/2014/main" id="{00000000-0008-0000-0300-0000AC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38680</xdr:rowOff>
    </xdr:from>
    <xdr:to>
      <xdr:col>23</xdr:col>
      <xdr:colOff>133350</xdr:colOff>
      <xdr:row>90</xdr:row>
      <xdr:rowOff>33503</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3926130"/>
          <a:ext cx="0" cy="15378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90</xdr:row>
      <xdr:rowOff>5580</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436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1,497,579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33503</xdr:rowOff>
    </xdr:from>
    <xdr:to>
      <xdr:col>24</xdr:col>
      <xdr:colOff>12700</xdr:colOff>
      <xdr:row>90</xdr:row>
      <xdr:rowOff>33503</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4640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125057</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669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38680</xdr:rowOff>
    </xdr:from>
    <xdr:to>
      <xdr:col>24</xdr:col>
      <xdr:colOff>12700</xdr:colOff>
      <xdr:row>81</xdr:row>
      <xdr:rowOff>38680</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3926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17532</xdr:rowOff>
    </xdr:from>
    <xdr:to>
      <xdr:col>23</xdr:col>
      <xdr:colOff>133350</xdr:colOff>
      <xdr:row>83</xdr:row>
      <xdr:rowOff>39512</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flipV="1">
          <a:off x="4114800" y="14247882"/>
          <a:ext cx="838200" cy="21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159343</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387534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294,028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142816</xdr:rowOff>
    </xdr:from>
    <xdr:to>
      <xdr:col>23</xdr:col>
      <xdr:colOff>184150</xdr:colOff>
      <xdr:row>82</xdr:row>
      <xdr:rowOff>72966</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4030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39512</xdr:rowOff>
    </xdr:from>
    <xdr:to>
      <xdr:col>19</xdr:col>
      <xdr:colOff>133350</xdr:colOff>
      <xdr:row>83</xdr:row>
      <xdr:rowOff>144094</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flipV="1">
          <a:off x="3225800" y="14269862"/>
          <a:ext cx="889000" cy="104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123365</xdr:rowOff>
    </xdr:from>
    <xdr:to>
      <xdr:col>19</xdr:col>
      <xdr:colOff>184150</xdr:colOff>
      <xdr:row>82</xdr:row>
      <xdr:rowOff>53515</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4010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63692</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3779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100530</xdr:rowOff>
    </xdr:from>
    <xdr:to>
      <xdr:col>15</xdr:col>
      <xdr:colOff>82550</xdr:colOff>
      <xdr:row>83</xdr:row>
      <xdr:rowOff>144094</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4330880"/>
          <a:ext cx="889000" cy="43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94515</xdr:rowOff>
    </xdr:from>
    <xdr:to>
      <xdr:col>15</xdr:col>
      <xdr:colOff>133350</xdr:colOff>
      <xdr:row>82</xdr:row>
      <xdr:rowOff>24665</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3981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34842</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3750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65480</xdr:rowOff>
    </xdr:from>
    <xdr:to>
      <xdr:col>11</xdr:col>
      <xdr:colOff>31750</xdr:colOff>
      <xdr:row>83</xdr:row>
      <xdr:rowOff>100530</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4295830"/>
          <a:ext cx="889000" cy="35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69980</xdr:rowOff>
    </xdr:from>
    <xdr:to>
      <xdr:col>11</xdr:col>
      <xdr:colOff>82550</xdr:colOff>
      <xdr:row>82</xdr:row>
      <xdr:rowOff>130</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395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10307</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3726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62551</xdr:rowOff>
    </xdr:from>
    <xdr:to>
      <xdr:col>7</xdr:col>
      <xdr:colOff>31750</xdr:colOff>
      <xdr:row>81</xdr:row>
      <xdr:rowOff>164151</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3950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2878</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3718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138182</xdr:rowOff>
    </xdr:from>
    <xdr:to>
      <xdr:col>23</xdr:col>
      <xdr:colOff>184150</xdr:colOff>
      <xdr:row>83</xdr:row>
      <xdr:rowOff>68332</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197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110259</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169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439,205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160162</xdr:rowOff>
    </xdr:from>
    <xdr:to>
      <xdr:col>19</xdr:col>
      <xdr:colOff>184150</xdr:colOff>
      <xdr:row>83</xdr:row>
      <xdr:rowOff>90312</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4219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75089</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3054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93294</xdr:rowOff>
    </xdr:from>
    <xdr:to>
      <xdr:col>15</xdr:col>
      <xdr:colOff>133350</xdr:colOff>
      <xdr:row>84</xdr:row>
      <xdr:rowOff>23444</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4323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8221</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410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49730</xdr:rowOff>
    </xdr:from>
    <xdr:to>
      <xdr:col>11</xdr:col>
      <xdr:colOff>82550</xdr:colOff>
      <xdr:row>83</xdr:row>
      <xdr:rowOff>151330</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4280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136107</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4366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14680</xdr:rowOff>
    </xdr:from>
    <xdr:to>
      <xdr:col>7</xdr:col>
      <xdr:colOff>31750</xdr:colOff>
      <xdr:row>83</xdr:row>
      <xdr:rowOff>116280</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4245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101057</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4331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本町では旧来からの給与体系により、類似団体平均を下回る</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95.0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％であり、全国市町村平均よりも低い状況である。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今後も、より一層の給与の適正化に努める。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a:extLst>
            <a:ext uri="{FF2B5EF4-FFF2-40B4-BE49-F238E27FC236}">
              <a16:creationId xmlns:a16="http://schemas.microsoft.com/office/drawing/2014/main" id="{00000000-0008-0000-0300-0000F9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111478</xdr:rowOff>
    </xdr:from>
    <xdr:to>
      <xdr:col>81</xdr:col>
      <xdr:colOff>44450</xdr:colOff>
      <xdr:row>89</xdr:row>
      <xdr:rowOff>16228</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flipV="1">
          <a:off x="17018000" y="13827478"/>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159755</xdr:rowOff>
    </xdr:from>
    <xdr:ext cx="762000" cy="259045"/>
    <xdr:sp macro="" textlink="">
      <xdr:nvSpPr>
        <xdr:cNvPr id="251" name="給与水準   （国との比較）最小値テキスト">
          <a:extLst>
            <a:ext uri="{FF2B5EF4-FFF2-40B4-BE49-F238E27FC236}">
              <a16:creationId xmlns:a16="http://schemas.microsoft.com/office/drawing/2014/main" id="{00000000-0008-0000-0300-0000FB000000}"/>
            </a:ext>
          </a:extLst>
        </xdr:cNvPr>
        <xdr:cNvSpPr txBox="1"/>
      </xdr:nvSpPr>
      <xdr:spPr>
        <a:xfrm>
          <a:off x="17106900" y="152473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16228</xdr:rowOff>
    </xdr:from>
    <xdr:to>
      <xdr:col>81</xdr:col>
      <xdr:colOff>133350</xdr:colOff>
      <xdr:row>89</xdr:row>
      <xdr:rowOff>16228</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5275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26405</xdr:rowOff>
    </xdr:from>
    <xdr:ext cx="762000" cy="259045"/>
    <xdr:sp macro="" textlink="">
      <xdr:nvSpPr>
        <xdr:cNvPr id="253" name="給与水準   （国との比較）最大値テキスト">
          <a:extLst>
            <a:ext uri="{FF2B5EF4-FFF2-40B4-BE49-F238E27FC236}">
              <a16:creationId xmlns:a16="http://schemas.microsoft.com/office/drawing/2014/main" id="{00000000-0008-0000-0300-0000FD000000}"/>
            </a:ext>
          </a:extLst>
        </xdr:cNvPr>
        <xdr:cNvSpPr txBox="1"/>
      </xdr:nvSpPr>
      <xdr:spPr>
        <a:xfrm>
          <a:off x="17106900" y="13570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111478</xdr:rowOff>
    </xdr:from>
    <xdr:to>
      <xdr:col>81</xdr:col>
      <xdr:colOff>133350</xdr:colOff>
      <xdr:row>80</xdr:row>
      <xdr:rowOff>111478</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38274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106539</xdr:rowOff>
    </xdr:from>
    <xdr:to>
      <xdr:col>81</xdr:col>
      <xdr:colOff>44450</xdr:colOff>
      <xdr:row>84</xdr:row>
      <xdr:rowOff>69145</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179800" y="14336889"/>
          <a:ext cx="838200" cy="134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151288</xdr:rowOff>
    </xdr:from>
    <xdr:ext cx="762000" cy="259045"/>
    <xdr:sp macro="" textlink="">
      <xdr:nvSpPr>
        <xdr:cNvPr id="256" name="給与水準   （国との比較）平均値テキスト">
          <a:extLst>
            <a:ext uri="{FF2B5EF4-FFF2-40B4-BE49-F238E27FC236}">
              <a16:creationId xmlns:a16="http://schemas.microsoft.com/office/drawing/2014/main" id="{00000000-0008-0000-0300-000000010000}"/>
            </a:ext>
          </a:extLst>
        </xdr:cNvPr>
        <xdr:cNvSpPr txBox="1"/>
      </xdr:nvSpPr>
      <xdr:spPr>
        <a:xfrm>
          <a:off x="17106900" y="145530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7761</xdr:rowOff>
    </xdr:from>
    <xdr:to>
      <xdr:col>81</xdr:col>
      <xdr:colOff>95250</xdr:colOff>
      <xdr:row>85</xdr:row>
      <xdr:rowOff>109361</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9672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157339</xdr:rowOff>
    </xdr:from>
    <xdr:to>
      <xdr:col>77</xdr:col>
      <xdr:colOff>44450</xdr:colOff>
      <xdr:row>83</xdr:row>
      <xdr:rowOff>106539</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5290800" y="14216239"/>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165805</xdr:rowOff>
    </xdr:from>
    <xdr:to>
      <xdr:col>77</xdr:col>
      <xdr:colOff>95250</xdr:colOff>
      <xdr:row>85</xdr:row>
      <xdr:rowOff>95955</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129000" y="1456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80732</xdr:rowOff>
    </xdr:from>
    <xdr:ext cx="736600" cy="259045"/>
    <xdr:sp macro="" textlink="">
      <xdr:nvSpPr>
        <xdr:cNvPr id="260" name="テキスト ボックス 259">
          <a:extLst>
            <a:ext uri="{FF2B5EF4-FFF2-40B4-BE49-F238E27FC236}">
              <a16:creationId xmlns:a16="http://schemas.microsoft.com/office/drawing/2014/main" id="{00000000-0008-0000-0300-000004010000}"/>
            </a:ext>
          </a:extLst>
        </xdr:cNvPr>
        <xdr:cNvSpPr txBox="1"/>
      </xdr:nvSpPr>
      <xdr:spPr>
        <a:xfrm>
          <a:off x="15798800" y="146539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81</xdr:row>
      <xdr:rowOff>127705</xdr:rowOff>
    </xdr:from>
    <xdr:to>
      <xdr:col>72</xdr:col>
      <xdr:colOff>203200</xdr:colOff>
      <xdr:row>82</xdr:row>
      <xdr:rowOff>157339</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a:off x="14401800" y="14015155"/>
          <a:ext cx="889000" cy="201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138995</xdr:rowOff>
    </xdr:from>
    <xdr:to>
      <xdr:col>73</xdr:col>
      <xdr:colOff>44450</xdr:colOff>
      <xdr:row>85</xdr:row>
      <xdr:rowOff>69145</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5240000" y="1454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53922</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4909800" y="14627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81</xdr:row>
      <xdr:rowOff>74084</xdr:rowOff>
    </xdr:from>
    <xdr:to>
      <xdr:col>68</xdr:col>
      <xdr:colOff>152400</xdr:colOff>
      <xdr:row>81</xdr:row>
      <xdr:rowOff>127705</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a:off x="13512800" y="13961534"/>
          <a:ext cx="889000" cy="53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112184</xdr:rowOff>
    </xdr:from>
    <xdr:to>
      <xdr:col>68</xdr:col>
      <xdr:colOff>203200</xdr:colOff>
      <xdr:row>85</xdr:row>
      <xdr:rowOff>42334</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4351000" y="14513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27111</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020800" y="14600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7761</xdr:rowOff>
    </xdr:from>
    <xdr:to>
      <xdr:col>64</xdr:col>
      <xdr:colOff>152400</xdr:colOff>
      <xdr:row>85</xdr:row>
      <xdr:rowOff>109361</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34620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94138</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3131800" y="14667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18345</xdr:rowOff>
    </xdr:from>
    <xdr:to>
      <xdr:col>81</xdr:col>
      <xdr:colOff>95250</xdr:colOff>
      <xdr:row>84</xdr:row>
      <xdr:rowOff>119945</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967200" y="14420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34872</xdr:rowOff>
    </xdr:from>
    <xdr:ext cx="762000" cy="259045"/>
    <xdr:sp macro="" textlink="">
      <xdr:nvSpPr>
        <xdr:cNvPr id="275" name="給与水準   （国との比較）該当値テキスト">
          <a:extLst>
            <a:ext uri="{FF2B5EF4-FFF2-40B4-BE49-F238E27FC236}">
              <a16:creationId xmlns:a16="http://schemas.microsoft.com/office/drawing/2014/main" id="{00000000-0008-0000-0300-000013010000}"/>
            </a:ext>
          </a:extLst>
        </xdr:cNvPr>
        <xdr:cNvSpPr txBox="1"/>
      </xdr:nvSpPr>
      <xdr:spPr>
        <a:xfrm>
          <a:off x="17106900" y="14265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83</xdr:row>
      <xdr:rowOff>55739</xdr:rowOff>
    </xdr:from>
    <xdr:to>
      <xdr:col>77</xdr:col>
      <xdr:colOff>95250</xdr:colOff>
      <xdr:row>83</xdr:row>
      <xdr:rowOff>157339</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129000" y="14286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167516</xdr:rowOff>
    </xdr:from>
    <xdr:ext cx="7366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5798800" y="140549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82</xdr:row>
      <xdr:rowOff>106539</xdr:rowOff>
    </xdr:from>
    <xdr:to>
      <xdr:col>73</xdr:col>
      <xdr:colOff>44450</xdr:colOff>
      <xdr:row>83</xdr:row>
      <xdr:rowOff>36689</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5240000" y="14165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46866</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909800" y="13934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81</xdr:row>
      <xdr:rowOff>76905</xdr:rowOff>
    </xdr:from>
    <xdr:to>
      <xdr:col>68</xdr:col>
      <xdr:colOff>203200</xdr:colOff>
      <xdr:row>82</xdr:row>
      <xdr:rowOff>7055</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4351000" y="13964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80</xdr:row>
      <xdr:rowOff>17232</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020800" y="13733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81</xdr:row>
      <xdr:rowOff>23284</xdr:rowOff>
    </xdr:from>
    <xdr:to>
      <xdr:col>64</xdr:col>
      <xdr:colOff>152400</xdr:colOff>
      <xdr:row>81</xdr:row>
      <xdr:rowOff>124884</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3462000" y="13910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79</xdr:row>
      <xdr:rowOff>135061</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131800" y="13679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[25.08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本町は、離半島を有する地理的条件や直営の公共施設等があり、職員数が多い状況であったが、平成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23</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10</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月に町立病院を指定管理へ移行するなど、職員の削減に努めていた。しかし、東日本大震災後の復旧・復興事業へのマンパワー不足解消のため、任期付職員採用や再任用制度の活用によって職員数が増加してい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東日本大震災後の復旧・復興事業の完了により、今後は減少傾向になると見込まれるが、適正な定員管理に努める。</a:t>
          </a:r>
        </a:p>
      </xdr:txBody>
    </xdr:sp>
    <xdr:clientData/>
  </xdr:twoCellAnchor>
  <xdr:oneCellAnchor>
    <xdr:from>
      <xdr:col>61</xdr:col>
      <xdr:colOff>6350</xdr:colOff>
      <xdr:row>54</xdr:row>
      <xdr:rowOff>139700</xdr:rowOff>
    </xdr:from>
    <xdr:ext cx="349839" cy="225703"/>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32766</xdr:rowOff>
    </xdr:from>
    <xdr:to>
      <xdr:col>81</xdr:col>
      <xdr:colOff>44450</xdr:colOff>
      <xdr:row>66</xdr:row>
      <xdr:rowOff>154940</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7018000" y="10148316"/>
          <a:ext cx="0" cy="132232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127017</xdr:rowOff>
    </xdr:from>
    <xdr:ext cx="762000" cy="259045"/>
    <xdr:sp macro="" textlink="">
      <xdr:nvSpPr>
        <xdr:cNvPr id="316" name="定員管理の状況最小値テキスト">
          <a:extLst>
            <a:ext uri="{FF2B5EF4-FFF2-40B4-BE49-F238E27FC236}">
              <a16:creationId xmlns:a16="http://schemas.microsoft.com/office/drawing/2014/main" id="{00000000-0008-0000-0300-00003C010000}"/>
            </a:ext>
          </a:extLst>
        </xdr:cNvPr>
        <xdr:cNvSpPr txBox="1"/>
      </xdr:nvSpPr>
      <xdr:spPr>
        <a:xfrm>
          <a:off x="17106900" y="11442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154940</xdr:rowOff>
    </xdr:from>
    <xdr:to>
      <xdr:col>81</xdr:col>
      <xdr:colOff>133350</xdr:colOff>
      <xdr:row>66</xdr:row>
      <xdr:rowOff>154940</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1470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119143</xdr:rowOff>
    </xdr:from>
    <xdr:ext cx="762000" cy="259045"/>
    <xdr:sp macro="" textlink="">
      <xdr:nvSpPr>
        <xdr:cNvPr id="318" name="定員管理の状況最大値テキスト">
          <a:extLst>
            <a:ext uri="{FF2B5EF4-FFF2-40B4-BE49-F238E27FC236}">
              <a16:creationId xmlns:a16="http://schemas.microsoft.com/office/drawing/2014/main" id="{00000000-0008-0000-0300-00003E010000}"/>
            </a:ext>
          </a:extLst>
        </xdr:cNvPr>
        <xdr:cNvSpPr txBox="1"/>
      </xdr:nvSpPr>
      <xdr:spPr>
        <a:xfrm>
          <a:off x="17106900" y="9891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32766</xdr:rowOff>
    </xdr:from>
    <xdr:to>
      <xdr:col>81</xdr:col>
      <xdr:colOff>133350</xdr:colOff>
      <xdr:row>59</xdr:row>
      <xdr:rowOff>32766</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0148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66</xdr:row>
      <xdr:rowOff>1887</xdr:rowOff>
    </xdr:from>
    <xdr:to>
      <xdr:col>81</xdr:col>
      <xdr:colOff>44450</xdr:colOff>
      <xdr:row>66</xdr:row>
      <xdr:rowOff>59110</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flipV="1">
          <a:off x="16179800" y="11317587"/>
          <a:ext cx="838200" cy="57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49257</xdr:rowOff>
    </xdr:from>
    <xdr:ext cx="762000" cy="259045"/>
    <xdr:sp macro="" textlink="">
      <xdr:nvSpPr>
        <xdr:cNvPr id="321" name="定員管理の状況平均値テキスト">
          <a:extLst>
            <a:ext uri="{FF2B5EF4-FFF2-40B4-BE49-F238E27FC236}">
              <a16:creationId xmlns:a16="http://schemas.microsoft.com/office/drawing/2014/main" id="{00000000-0008-0000-0300-000041010000}"/>
            </a:ext>
          </a:extLst>
        </xdr:cNvPr>
        <xdr:cNvSpPr txBox="1"/>
      </xdr:nvSpPr>
      <xdr:spPr>
        <a:xfrm>
          <a:off x="17106900" y="103362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32730</xdr:rowOff>
    </xdr:from>
    <xdr:to>
      <xdr:col>81</xdr:col>
      <xdr:colOff>95250</xdr:colOff>
      <xdr:row>61</xdr:row>
      <xdr:rowOff>134330</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967200" y="10491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66</xdr:row>
      <xdr:rowOff>20501</xdr:rowOff>
    </xdr:from>
    <xdr:to>
      <xdr:col>77</xdr:col>
      <xdr:colOff>44450</xdr:colOff>
      <xdr:row>66</xdr:row>
      <xdr:rowOff>59110</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a:off x="15290800" y="11336201"/>
          <a:ext cx="889000" cy="38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7910</xdr:rowOff>
    </xdr:from>
    <xdr:to>
      <xdr:col>77</xdr:col>
      <xdr:colOff>95250</xdr:colOff>
      <xdr:row>61</xdr:row>
      <xdr:rowOff>109510</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129000" y="10466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119687</xdr:rowOff>
    </xdr:from>
    <xdr:ext cx="7366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798800" y="10235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163685</xdr:rowOff>
    </xdr:from>
    <xdr:to>
      <xdr:col>72</xdr:col>
      <xdr:colOff>203200</xdr:colOff>
      <xdr:row>66</xdr:row>
      <xdr:rowOff>20501</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4401800" y="11307935"/>
          <a:ext cx="889000" cy="28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326</xdr:rowOff>
    </xdr:from>
    <xdr:to>
      <xdr:col>73</xdr:col>
      <xdr:colOff>44450</xdr:colOff>
      <xdr:row>61</xdr:row>
      <xdr:rowOff>101926</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5240000" y="10458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112103</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909800" y="10227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65</xdr:row>
      <xdr:rowOff>151964</xdr:rowOff>
    </xdr:from>
    <xdr:to>
      <xdr:col>68</xdr:col>
      <xdr:colOff>152400</xdr:colOff>
      <xdr:row>65</xdr:row>
      <xdr:rowOff>163685</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a:off x="13512800" y="11296214"/>
          <a:ext cx="889000" cy="11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162124</xdr:rowOff>
    </xdr:from>
    <xdr:to>
      <xdr:col>68</xdr:col>
      <xdr:colOff>203200</xdr:colOff>
      <xdr:row>61</xdr:row>
      <xdr:rowOff>92274</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4351000" y="10449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102451</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4020800" y="10218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112485</xdr:rowOff>
    </xdr:from>
    <xdr:to>
      <xdr:col>64</xdr:col>
      <xdr:colOff>152400</xdr:colOff>
      <xdr:row>61</xdr:row>
      <xdr:rowOff>42635</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34620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52812</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131800" y="101683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122537</xdr:rowOff>
    </xdr:from>
    <xdr:to>
      <xdr:col>81</xdr:col>
      <xdr:colOff>95250</xdr:colOff>
      <xdr:row>66</xdr:row>
      <xdr:rowOff>52687</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967200" y="11266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65</xdr:row>
      <xdr:rowOff>94614</xdr:rowOff>
    </xdr:from>
    <xdr:ext cx="762000" cy="259045"/>
    <xdr:sp macro="" textlink="">
      <xdr:nvSpPr>
        <xdr:cNvPr id="340" name="定員管理の状況該当値テキスト">
          <a:extLst>
            <a:ext uri="{FF2B5EF4-FFF2-40B4-BE49-F238E27FC236}">
              <a16:creationId xmlns:a16="http://schemas.microsoft.com/office/drawing/2014/main" id="{00000000-0008-0000-0300-000054010000}"/>
            </a:ext>
          </a:extLst>
        </xdr:cNvPr>
        <xdr:cNvSpPr txBox="1"/>
      </xdr:nvSpPr>
      <xdr:spPr>
        <a:xfrm>
          <a:off x="17106900" y="11238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66</xdr:row>
      <xdr:rowOff>8310</xdr:rowOff>
    </xdr:from>
    <xdr:to>
      <xdr:col>77</xdr:col>
      <xdr:colOff>95250</xdr:colOff>
      <xdr:row>66</xdr:row>
      <xdr:rowOff>109910</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129000" y="11324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66</xdr:row>
      <xdr:rowOff>94687</xdr:rowOff>
    </xdr:from>
    <xdr:ext cx="7366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798800" y="114103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141151</xdr:rowOff>
    </xdr:from>
    <xdr:to>
      <xdr:col>73</xdr:col>
      <xdr:colOff>44450</xdr:colOff>
      <xdr:row>66</xdr:row>
      <xdr:rowOff>71301</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5240000" y="11285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66</xdr:row>
      <xdr:rowOff>56078</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909800" y="113717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112885</xdr:rowOff>
    </xdr:from>
    <xdr:to>
      <xdr:col>68</xdr:col>
      <xdr:colOff>203200</xdr:colOff>
      <xdr:row>66</xdr:row>
      <xdr:rowOff>43035</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4351000" y="11257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66</xdr:row>
      <xdr:rowOff>27812</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020800" y="11343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65</xdr:row>
      <xdr:rowOff>101164</xdr:rowOff>
    </xdr:from>
    <xdr:to>
      <xdr:col>64</xdr:col>
      <xdr:colOff>152400</xdr:colOff>
      <xdr:row>66</xdr:row>
      <xdr:rowOff>31314</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3462000" y="11245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66</xdr:row>
      <xdr:rowOff>16091</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131800" y="11331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本町は、旧来からの起債抑制策により類似団体平均を下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回っているが、近年は</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出島架橋建設事業及び万石浦漁港整備事業</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に係る</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起債借入</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により</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、実質公債費比率の増加が</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増加している</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今後も事業の進捗により起債借入を予定しているが、</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引き続き水準を抑えられるように努める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a:extLst>
            <a:ext uri="{FF2B5EF4-FFF2-40B4-BE49-F238E27FC236}">
              <a16:creationId xmlns:a16="http://schemas.microsoft.com/office/drawing/2014/main" id="{00000000-0008-0000-0300-000075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71882</xdr:rowOff>
    </xdr:from>
    <xdr:to>
      <xdr:col>81</xdr:col>
      <xdr:colOff>44450</xdr:colOff>
      <xdr:row>43</xdr:row>
      <xdr:rowOff>51816</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flipV="1">
          <a:off x="17018000" y="6415532"/>
          <a:ext cx="0" cy="100863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23893</xdr:rowOff>
    </xdr:from>
    <xdr:ext cx="762000" cy="259045"/>
    <xdr:sp macro="" textlink="">
      <xdr:nvSpPr>
        <xdr:cNvPr id="375" name="公債費負担の状況最小値テキスト">
          <a:extLst>
            <a:ext uri="{FF2B5EF4-FFF2-40B4-BE49-F238E27FC236}">
              <a16:creationId xmlns:a16="http://schemas.microsoft.com/office/drawing/2014/main" id="{00000000-0008-0000-0300-000077010000}"/>
            </a:ext>
          </a:extLst>
        </xdr:cNvPr>
        <xdr:cNvSpPr txBox="1"/>
      </xdr:nvSpPr>
      <xdr:spPr>
        <a:xfrm>
          <a:off x="17106900" y="7396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51816</xdr:rowOff>
    </xdr:from>
    <xdr:to>
      <xdr:col>81</xdr:col>
      <xdr:colOff>133350</xdr:colOff>
      <xdr:row>43</xdr:row>
      <xdr:rowOff>51816</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74241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158259</xdr:rowOff>
    </xdr:from>
    <xdr:ext cx="762000" cy="259045"/>
    <xdr:sp macro="" textlink="">
      <xdr:nvSpPr>
        <xdr:cNvPr id="377" name="公債費負担の状況最大値テキスト">
          <a:extLst>
            <a:ext uri="{FF2B5EF4-FFF2-40B4-BE49-F238E27FC236}">
              <a16:creationId xmlns:a16="http://schemas.microsoft.com/office/drawing/2014/main" id="{00000000-0008-0000-0300-000079010000}"/>
            </a:ext>
          </a:extLst>
        </xdr:cNvPr>
        <xdr:cNvSpPr txBox="1"/>
      </xdr:nvSpPr>
      <xdr:spPr>
        <a:xfrm>
          <a:off x="17106900" y="6159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71882</xdr:rowOff>
    </xdr:from>
    <xdr:to>
      <xdr:col>81</xdr:col>
      <xdr:colOff>133350</xdr:colOff>
      <xdr:row>37</xdr:row>
      <xdr:rowOff>71882</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6415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127000</xdr:rowOff>
    </xdr:from>
    <xdr:to>
      <xdr:col>81</xdr:col>
      <xdr:colOff>44450</xdr:colOff>
      <xdr:row>40</xdr:row>
      <xdr:rowOff>151130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6179800" y="6985000"/>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36085</xdr:rowOff>
    </xdr:from>
    <xdr:ext cx="762000" cy="259045"/>
    <xdr:sp macro="" textlink="">
      <xdr:nvSpPr>
        <xdr:cNvPr id="380" name="公債費負担の状況平均値テキスト">
          <a:extLst>
            <a:ext uri="{FF2B5EF4-FFF2-40B4-BE49-F238E27FC236}">
              <a16:creationId xmlns:a16="http://schemas.microsoft.com/office/drawing/2014/main" id="{00000000-0008-0000-0300-00007C010000}"/>
            </a:ext>
          </a:extLst>
        </xdr:cNvPr>
        <xdr:cNvSpPr txBox="1"/>
      </xdr:nvSpPr>
      <xdr:spPr>
        <a:xfrm>
          <a:off x="17106900" y="70655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64008</xdr:rowOff>
    </xdr:from>
    <xdr:to>
      <xdr:col>81</xdr:col>
      <xdr:colOff>95250</xdr:colOff>
      <xdr:row>41</xdr:row>
      <xdr:rowOff>165608</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967200" y="7093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49784</xdr:rowOff>
    </xdr:from>
    <xdr:to>
      <xdr:col>77</xdr:col>
      <xdr:colOff>44450</xdr:colOff>
      <xdr:row>40</xdr:row>
      <xdr:rowOff>127000</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5290800" y="6907784"/>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49530</xdr:rowOff>
    </xdr:from>
    <xdr:to>
      <xdr:col>77</xdr:col>
      <xdr:colOff>95250</xdr:colOff>
      <xdr:row>41</xdr:row>
      <xdr:rowOff>151130</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129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135907</xdr:rowOff>
    </xdr:from>
    <xdr:ext cx="7366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5798800" y="716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35306</xdr:rowOff>
    </xdr:from>
    <xdr:to>
      <xdr:col>72</xdr:col>
      <xdr:colOff>203200</xdr:colOff>
      <xdr:row>40</xdr:row>
      <xdr:rowOff>49784</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4401800" y="6893306"/>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49530</xdr:rowOff>
    </xdr:from>
    <xdr:to>
      <xdr:col>73</xdr:col>
      <xdr:colOff>44450</xdr:colOff>
      <xdr:row>41</xdr:row>
      <xdr:rowOff>151130</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5240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135907</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4909800" y="716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35306</xdr:rowOff>
    </xdr:from>
    <xdr:to>
      <xdr:col>68</xdr:col>
      <xdr:colOff>152400</xdr:colOff>
      <xdr:row>40</xdr:row>
      <xdr:rowOff>59436</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flipV="1">
          <a:off x="13512800" y="6893306"/>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35052</xdr:rowOff>
    </xdr:from>
    <xdr:to>
      <xdr:col>68</xdr:col>
      <xdr:colOff>203200</xdr:colOff>
      <xdr:row>41</xdr:row>
      <xdr:rowOff>136652</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4351000" y="7064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121429</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4020800" y="71508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10922</xdr:rowOff>
    </xdr:from>
    <xdr:to>
      <xdr:col>64</xdr:col>
      <xdr:colOff>152400</xdr:colOff>
      <xdr:row>41</xdr:row>
      <xdr:rowOff>112522</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3462000" y="704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97299</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3131800" y="712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100330</xdr:rowOff>
    </xdr:from>
    <xdr:to>
      <xdr:col>81</xdr:col>
      <xdr:colOff>95250</xdr:colOff>
      <xdr:row>41</xdr:row>
      <xdr:rowOff>30480</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967200" y="695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116857</xdr:rowOff>
    </xdr:from>
    <xdr:ext cx="762000" cy="259045"/>
    <xdr:sp macro="" textlink="">
      <xdr:nvSpPr>
        <xdr:cNvPr id="399" name="公債費負担の状況該当値テキスト">
          <a:extLst>
            <a:ext uri="{FF2B5EF4-FFF2-40B4-BE49-F238E27FC236}">
              <a16:creationId xmlns:a16="http://schemas.microsoft.com/office/drawing/2014/main" id="{00000000-0008-0000-0300-00008F010000}"/>
            </a:ext>
          </a:extLst>
        </xdr:cNvPr>
        <xdr:cNvSpPr txBox="1"/>
      </xdr:nvSpPr>
      <xdr:spPr>
        <a:xfrm>
          <a:off x="17106900" y="680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76200</xdr:rowOff>
    </xdr:from>
    <xdr:to>
      <xdr:col>77</xdr:col>
      <xdr:colOff>95250</xdr:colOff>
      <xdr:row>41</xdr:row>
      <xdr:rowOff>6350</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129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16527</xdr:rowOff>
    </xdr:from>
    <xdr:ext cx="7366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798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170434</xdr:rowOff>
    </xdr:from>
    <xdr:to>
      <xdr:col>73</xdr:col>
      <xdr:colOff>44450</xdr:colOff>
      <xdr:row>40</xdr:row>
      <xdr:rowOff>100584</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5240000" y="685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110761</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909800" y="6625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155956</xdr:rowOff>
    </xdr:from>
    <xdr:to>
      <xdr:col>68</xdr:col>
      <xdr:colOff>203200</xdr:colOff>
      <xdr:row>40</xdr:row>
      <xdr:rowOff>86106</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4351000" y="6842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96283</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020800" y="6611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8636</xdr:rowOff>
    </xdr:from>
    <xdr:to>
      <xdr:col>64</xdr:col>
      <xdr:colOff>152400</xdr:colOff>
      <xdr:row>40</xdr:row>
      <xdr:rowOff>110236</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3462000" y="6866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120413</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131800" y="6635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b="0">
              <a:solidFill>
                <a:schemeClr val="dk1"/>
              </a:solidFill>
              <a:effectLst/>
              <a:latin typeface="ＭＳ Ｐゴシック" panose="020B0600070205080204" pitchFamily="50" charset="-128"/>
              <a:ea typeface="ＭＳ Ｐゴシック" panose="020B0600070205080204" pitchFamily="50" charset="-128"/>
              <a:cs typeface="+mn-cs"/>
            </a:rPr>
            <a:t>原子力発電施設等の固定資産税の増収等に伴い、計画的に財政調整基金への積立を行ってきたことなどの理由により、将来負担額を上回る充当可能財源が確保されている。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b="0">
              <a:solidFill>
                <a:schemeClr val="dk1"/>
              </a:solidFill>
              <a:effectLst/>
              <a:latin typeface="ＭＳ Ｐゴシック" panose="020B0600070205080204" pitchFamily="50" charset="-128"/>
              <a:ea typeface="ＭＳ Ｐゴシック" panose="020B0600070205080204" pitchFamily="50" charset="-128"/>
              <a:cs typeface="+mn-cs"/>
            </a:rPr>
            <a:t>　今後も計画的で健全な財政運営に努める。</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a:extLst>
            <a:ext uri="{FF2B5EF4-FFF2-40B4-BE49-F238E27FC236}">
              <a16:creationId xmlns:a16="http://schemas.microsoft.com/office/drawing/2014/main" id="{00000000-0008-0000-0300-0000B5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46325</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flipV="1">
          <a:off x="17018000" y="2313214"/>
          <a:ext cx="0" cy="16764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18402</xdr:rowOff>
    </xdr:from>
    <xdr:ext cx="762000" cy="259045"/>
    <xdr:sp macro="" textlink="">
      <xdr:nvSpPr>
        <xdr:cNvPr id="439" name="将来負担の状況最小値テキスト">
          <a:extLst>
            <a:ext uri="{FF2B5EF4-FFF2-40B4-BE49-F238E27FC236}">
              <a16:creationId xmlns:a16="http://schemas.microsoft.com/office/drawing/2014/main" id="{00000000-0008-0000-0300-0000B7010000}"/>
            </a:ext>
          </a:extLst>
        </xdr:cNvPr>
        <xdr:cNvSpPr txBox="1"/>
      </xdr:nvSpPr>
      <xdr:spPr>
        <a:xfrm>
          <a:off x="17106900" y="3961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46325</xdr:rowOff>
    </xdr:from>
    <xdr:to>
      <xdr:col>81</xdr:col>
      <xdr:colOff>133350</xdr:colOff>
      <xdr:row>23</xdr:row>
      <xdr:rowOff>46325</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3989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41" name="将来負担の状況最大値テキスト">
          <a:extLst>
            <a:ext uri="{FF2B5EF4-FFF2-40B4-BE49-F238E27FC236}">
              <a16:creationId xmlns:a16="http://schemas.microsoft.com/office/drawing/2014/main" id="{00000000-0008-0000-0300-0000B9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43" name="将来負担の状況平均値テキスト">
          <a:extLst>
            <a:ext uri="{FF2B5EF4-FFF2-40B4-BE49-F238E27FC236}">
              <a16:creationId xmlns:a16="http://schemas.microsoft.com/office/drawing/2014/main" id="{00000000-0008-0000-0300-0000BB010000}"/>
            </a:ext>
          </a:extLst>
        </xdr:cNvPr>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33564</xdr:rowOff>
    </xdr:from>
    <xdr:to>
      <xdr:col>68</xdr:col>
      <xdr:colOff>203200</xdr:colOff>
      <xdr:row>13</xdr:row>
      <xdr:rowOff>135164</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5,982
5,771
65.35
14,155,618
13,107,283
150,921
3,703,794
7,315,006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集会所建設事業等の</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普通建設事業へ従事する職員人件費の事業費支弁により</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、昨年度比較して</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今後は、行政改革等への取り組みを通じて人件費の削減に努める。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127000</xdr:rowOff>
    </xdr:from>
    <xdr:to>
      <xdr:col>24</xdr:col>
      <xdr:colOff>25400</xdr:colOff>
      <xdr:row>41</xdr:row>
      <xdr:rowOff>147574</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613400"/>
          <a:ext cx="0" cy="15636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119651</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14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147574</xdr:rowOff>
    </xdr:from>
    <xdr:to>
      <xdr:col>24</xdr:col>
      <xdr:colOff>114300</xdr:colOff>
      <xdr:row>41</xdr:row>
      <xdr:rowOff>147574</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177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41927</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35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127000</xdr:rowOff>
    </xdr:from>
    <xdr:to>
      <xdr:col>24</xdr:col>
      <xdr:colOff>114300</xdr:colOff>
      <xdr:row>32</xdr:row>
      <xdr:rowOff>127000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613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19558</xdr:rowOff>
    </xdr:from>
    <xdr:to>
      <xdr:col>24</xdr:col>
      <xdr:colOff>25400</xdr:colOff>
      <xdr:row>39</xdr:row>
      <xdr:rowOff>152146</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flipV="1">
          <a:off x="3987800" y="6706108"/>
          <a:ext cx="838200" cy="132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3573</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1757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158496</xdr:rowOff>
    </xdr:from>
    <xdr:to>
      <xdr:col>24</xdr:col>
      <xdr:colOff>76200</xdr:colOff>
      <xdr:row>37</xdr:row>
      <xdr:rowOff>88646</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110998</xdr:rowOff>
    </xdr:from>
    <xdr:to>
      <xdr:col>19</xdr:col>
      <xdr:colOff>187325</xdr:colOff>
      <xdr:row>39</xdr:row>
      <xdr:rowOff>152146</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6797548"/>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135636</xdr:rowOff>
    </xdr:from>
    <xdr:to>
      <xdr:col>20</xdr:col>
      <xdr:colOff>38100</xdr:colOff>
      <xdr:row>37</xdr:row>
      <xdr:rowOff>65786</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75963</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0767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38</xdr:row>
      <xdr:rowOff>136144</xdr:rowOff>
    </xdr:from>
    <xdr:to>
      <xdr:col>15</xdr:col>
      <xdr:colOff>98425</xdr:colOff>
      <xdr:row>39</xdr:row>
      <xdr:rowOff>110998</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651244"/>
          <a:ext cx="889000" cy="14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60198</xdr:rowOff>
    </xdr:from>
    <xdr:to>
      <xdr:col>15</xdr:col>
      <xdr:colOff>149225</xdr:colOff>
      <xdr:row>37</xdr:row>
      <xdr:rowOff>161798</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403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525</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172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136144</xdr:rowOff>
    </xdr:from>
    <xdr:to>
      <xdr:col>11</xdr:col>
      <xdr:colOff>9525</xdr:colOff>
      <xdr:row>39</xdr:row>
      <xdr:rowOff>101854</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flipV="1">
          <a:off x="1320800" y="6651244"/>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158496</xdr:rowOff>
    </xdr:from>
    <xdr:to>
      <xdr:col>11</xdr:col>
      <xdr:colOff>60325</xdr:colOff>
      <xdr:row>37</xdr:row>
      <xdr:rowOff>88646</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98823</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099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135636</xdr:rowOff>
    </xdr:from>
    <xdr:to>
      <xdr:col>6</xdr:col>
      <xdr:colOff>171450</xdr:colOff>
      <xdr:row>37</xdr:row>
      <xdr:rowOff>65786</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75963</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076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140208</xdr:rowOff>
    </xdr:from>
    <xdr:to>
      <xdr:col>24</xdr:col>
      <xdr:colOff>76200</xdr:colOff>
      <xdr:row>39</xdr:row>
      <xdr:rowOff>70358</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655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112285</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627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39</xdr:row>
      <xdr:rowOff>101346</xdr:rowOff>
    </xdr:from>
    <xdr:to>
      <xdr:col>20</xdr:col>
      <xdr:colOff>38100</xdr:colOff>
      <xdr:row>40</xdr:row>
      <xdr:rowOff>31496</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787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40</xdr:row>
      <xdr:rowOff>16273</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8742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39</xdr:row>
      <xdr:rowOff>60198</xdr:rowOff>
    </xdr:from>
    <xdr:to>
      <xdr:col>15</xdr:col>
      <xdr:colOff>149225</xdr:colOff>
      <xdr:row>39</xdr:row>
      <xdr:rowOff>161798</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746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146575</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6833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85344</xdr:rowOff>
    </xdr:from>
    <xdr:to>
      <xdr:col>11</xdr:col>
      <xdr:colOff>60325</xdr:colOff>
      <xdr:row>39</xdr:row>
      <xdr:rowOff>15494</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600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271</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66868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51054</xdr:rowOff>
    </xdr:from>
    <xdr:to>
      <xdr:col>6</xdr:col>
      <xdr:colOff>171450</xdr:colOff>
      <xdr:row>39</xdr:row>
      <xdr:rowOff>152654</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737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137431</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6823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前年度と比較して物件費の決算額は減少したものの、基金繰入金等の特定財源充当が減額となったことから</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％増加した。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今後は民間委託や指定管理者制度への移行により増額する見込みだが、既存事業等の見直しにより縮減に努める。</a:t>
          </a: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115570</xdr:rowOff>
    </xdr:from>
    <xdr:to>
      <xdr:col>82</xdr:col>
      <xdr:colOff>107950</xdr:colOff>
      <xdr:row>22</xdr:row>
      <xdr:rowOff>5080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344420"/>
          <a:ext cx="0" cy="14325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148607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74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5080</xdr:rowOff>
    </xdr:from>
    <xdr:to>
      <xdr:col>82</xdr:col>
      <xdr:colOff>196850</xdr:colOff>
      <xdr:row>22</xdr:row>
      <xdr:rowOff>5080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776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30497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2087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115570</xdr:rowOff>
    </xdr:from>
    <xdr:to>
      <xdr:col>82</xdr:col>
      <xdr:colOff>196850</xdr:colOff>
      <xdr:row>13</xdr:row>
      <xdr:rowOff>115570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344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81280</xdr:rowOff>
    </xdr:from>
    <xdr:to>
      <xdr:col>82</xdr:col>
      <xdr:colOff>107950</xdr:colOff>
      <xdr:row>19</xdr:row>
      <xdr:rowOff>130810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5671800" y="3167380"/>
          <a:ext cx="838200" cy="220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107967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6797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91440</xdr:rowOff>
    </xdr:from>
    <xdr:to>
      <xdr:col>82</xdr:col>
      <xdr:colOff>158750</xdr:colOff>
      <xdr:row>17</xdr:row>
      <xdr:rowOff>21590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83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81280</xdr:rowOff>
    </xdr:from>
    <xdr:to>
      <xdr:col>78</xdr:col>
      <xdr:colOff>69850</xdr:colOff>
      <xdr:row>18</xdr:row>
      <xdr:rowOff>88900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flipV="1">
          <a:off x="14782800" y="31673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22860</xdr:rowOff>
    </xdr:from>
    <xdr:to>
      <xdr:col>78</xdr:col>
      <xdr:colOff>120650</xdr:colOff>
      <xdr:row>16</xdr:row>
      <xdr:rowOff>124460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76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134637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534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88900</xdr:rowOff>
    </xdr:from>
    <xdr:to>
      <xdr:col>73</xdr:col>
      <xdr:colOff>180975</xdr:colOff>
      <xdr:row>18</xdr:row>
      <xdr:rowOff>142240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317500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45720</xdr:rowOff>
    </xdr:from>
    <xdr:to>
      <xdr:col>74</xdr:col>
      <xdr:colOff>31750</xdr:colOff>
      <xdr:row>16</xdr:row>
      <xdr:rowOff>147320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78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157497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557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119380</xdr:rowOff>
    </xdr:from>
    <xdr:to>
      <xdr:col>69</xdr:col>
      <xdr:colOff>92075</xdr:colOff>
      <xdr:row>18</xdr:row>
      <xdr:rowOff>142240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a:off x="13004800" y="32054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11430</xdr:rowOff>
    </xdr:from>
    <xdr:to>
      <xdr:col>69</xdr:col>
      <xdr:colOff>142875</xdr:colOff>
      <xdr:row>17</xdr:row>
      <xdr:rowOff>113030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92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123207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69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11430</xdr:rowOff>
    </xdr:from>
    <xdr:to>
      <xdr:col>65</xdr:col>
      <xdr:colOff>53975</xdr:colOff>
      <xdr:row>17</xdr:row>
      <xdr:rowOff>113030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92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123207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694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19</xdr:row>
      <xdr:rowOff>80010</xdr:rowOff>
    </xdr:from>
    <xdr:to>
      <xdr:col>82</xdr:col>
      <xdr:colOff>158750</xdr:colOff>
      <xdr:row>20</xdr:row>
      <xdr:rowOff>10160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3337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19</xdr:row>
      <xdr:rowOff>52087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330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30480</xdr:rowOff>
    </xdr:from>
    <xdr:to>
      <xdr:col>78</xdr:col>
      <xdr:colOff>120650</xdr:colOff>
      <xdr:row>18</xdr:row>
      <xdr:rowOff>132080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3116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116857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3202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38100</xdr:rowOff>
    </xdr:from>
    <xdr:to>
      <xdr:col>74</xdr:col>
      <xdr:colOff>31750</xdr:colOff>
      <xdr:row>18</xdr:row>
      <xdr:rowOff>139700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312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124477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91440</xdr:rowOff>
    </xdr:from>
    <xdr:to>
      <xdr:col>69</xdr:col>
      <xdr:colOff>142875</xdr:colOff>
      <xdr:row>19</xdr:row>
      <xdr:rowOff>21590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3177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6367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3263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68580</xdr:rowOff>
    </xdr:from>
    <xdr:to>
      <xdr:col>65</xdr:col>
      <xdr:colOff>53975</xdr:colOff>
      <xdr:row>18</xdr:row>
      <xdr:rowOff>170180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3154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154957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3241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類似団体平均と同水準となっており、前年度と比較して</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0.1</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％減少したため、今後も同水準を保てるよう努める。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9" name="扶助費グラフ枠">
          <a:extLst>
            <a:ext uri="{FF2B5EF4-FFF2-40B4-BE49-F238E27FC236}">
              <a16:creationId xmlns:a16="http://schemas.microsoft.com/office/drawing/2014/main" id="{00000000-0008-0000-0400-0000B3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50800</xdr:rowOff>
    </xdr:from>
    <xdr:to>
      <xdr:col>24</xdr:col>
      <xdr:colOff>25400</xdr:colOff>
      <xdr:row>61</xdr:row>
      <xdr:rowOff>146050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flipV="1">
          <a:off x="4826000" y="93091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118127</xdr:rowOff>
    </xdr:from>
    <xdr:ext cx="762000" cy="259045"/>
    <xdr:sp macro="" textlink="">
      <xdr:nvSpPr>
        <xdr:cNvPr id="181" name="扶助費最小値テキスト">
          <a:extLst>
            <a:ext uri="{FF2B5EF4-FFF2-40B4-BE49-F238E27FC236}">
              <a16:creationId xmlns:a16="http://schemas.microsoft.com/office/drawing/2014/main" id="{00000000-0008-0000-0400-0000B5000000}"/>
            </a:ext>
          </a:extLst>
        </xdr:cNvPr>
        <xdr:cNvSpPr txBox="1"/>
      </xdr:nvSpPr>
      <xdr:spPr>
        <a:xfrm>
          <a:off x="4914900" y="1057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146050</xdr:rowOff>
    </xdr:from>
    <xdr:to>
      <xdr:col>24</xdr:col>
      <xdr:colOff>114300</xdr:colOff>
      <xdr:row>61</xdr:row>
      <xdr:rowOff>146050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4737100" y="10604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137177</xdr:rowOff>
    </xdr:from>
    <xdr:ext cx="762000" cy="259045"/>
    <xdr:sp macro="" textlink="">
      <xdr:nvSpPr>
        <xdr:cNvPr id="183" name="扶助費最大値テキスト">
          <a:extLst>
            <a:ext uri="{FF2B5EF4-FFF2-40B4-BE49-F238E27FC236}">
              <a16:creationId xmlns:a16="http://schemas.microsoft.com/office/drawing/2014/main" id="{00000000-0008-0000-0400-0000B7000000}"/>
            </a:ext>
          </a:extLst>
        </xdr:cNvPr>
        <xdr:cNvSpPr txBox="1"/>
      </xdr:nvSpPr>
      <xdr:spPr>
        <a:xfrm>
          <a:off x="49149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50800</xdr:rowOff>
    </xdr:from>
    <xdr:to>
      <xdr:col>24</xdr:col>
      <xdr:colOff>114300</xdr:colOff>
      <xdr:row>54</xdr:row>
      <xdr:rowOff>50800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4737100" y="9309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31750</xdr:rowOff>
    </xdr:from>
    <xdr:to>
      <xdr:col>24</xdr:col>
      <xdr:colOff>25400</xdr:colOff>
      <xdr:row>57</xdr:row>
      <xdr:rowOff>50800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flipV="1">
          <a:off x="3987800" y="9804400"/>
          <a:ext cx="8382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168927</xdr:rowOff>
    </xdr:from>
    <xdr:ext cx="762000" cy="259045"/>
    <xdr:sp macro="" textlink="">
      <xdr:nvSpPr>
        <xdr:cNvPr id="186" name="扶助費平均値テキスト">
          <a:extLst>
            <a:ext uri="{FF2B5EF4-FFF2-40B4-BE49-F238E27FC236}">
              <a16:creationId xmlns:a16="http://schemas.microsoft.com/office/drawing/2014/main" id="{00000000-0008-0000-0400-0000BA000000}"/>
            </a:ext>
          </a:extLst>
        </xdr:cNvPr>
        <xdr:cNvSpPr txBox="1"/>
      </xdr:nvSpPr>
      <xdr:spPr>
        <a:xfrm>
          <a:off x="4914900" y="9598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152400</xdr:rowOff>
    </xdr:from>
    <xdr:to>
      <xdr:col>24</xdr:col>
      <xdr:colOff>76200</xdr:colOff>
      <xdr:row>57</xdr:row>
      <xdr:rowOff>82550</xdr:rowOff>
    </xdr:to>
    <xdr:sp macro="" textlink="">
      <xdr:nvSpPr>
        <xdr:cNvPr id="187" name="フローチャート: 判断 186">
          <a:extLst>
            <a:ext uri="{FF2B5EF4-FFF2-40B4-BE49-F238E27FC236}">
              <a16:creationId xmlns:a16="http://schemas.microsoft.com/office/drawing/2014/main" id="{00000000-0008-0000-0400-0000BB000000}"/>
            </a:ext>
          </a:extLst>
        </xdr:cNvPr>
        <xdr:cNvSpPr/>
      </xdr:nvSpPr>
      <xdr:spPr>
        <a:xfrm>
          <a:off x="47752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57</xdr:row>
      <xdr:rowOff>31750</xdr:rowOff>
    </xdr:from>
    <xdr:to>
      <xdr:col>19</xdr:col>
      <xdr:colOff>187325</xdr:colOff>
      <xdr:row>57</xdr:row>
      <xdr:rowOff>50800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a:off x="3098800" y="98044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152400</xdr:rowOff>
    </xdr:from>
    <xdr:to>
      <xdr:col>20</xdr:col>
      <xdr:colOff>38100</xdr:colOff>
      <xdr:row>57</xdr:row>
      <xdr:rowOff>82550</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3937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92727</xdr:rowOff>
    </xdr:from>
    <xdr:ext cx="736600" cy="259045"/>
    <xdr:sp macro="" textlink="">
      <xdr:nvSpPr>
        <xdr:cNvPr id="190" name="テキスト ボックス 189">
          <a:extLst>
            <a:ext uri="{FF2B5EF4-FFF2-40B4-BE49-F238E27FC236}">
              <a16:creationId xmlns:a16="http://schemas.microsoft.com/office/drawing/2014/main" id="{00000000-0008-0000-0400-0000BE000000}"/>
            </a:ext>
          </a:extLst>
        </xdr:cNvPr>
        <xdr:cNvSpPr txBox="1"/>
      </xdr:nvSpPr>
      <xdr:spPr>
        <a:xfrm>
          <a:off x="3606800" y="9522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31750</xdr:rowOff>
    </xdr:from>
    <xdr:to>
      <xdr:col>15</xdr:col>
      <xdr:colOff>98425</xdr:colOff>
      <xdr:row>57</xdr:row>
      <xdr:rowOff>107950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2209800" y="98044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19050</xdr:rowOff>
    </xdr:from>
    <xdr:to>
      <xdr:col>15</xdr:col>
      <xdr:colOff>149225</xdr:colOff>
      <xdr:row>57</xdr:row>
      <xdr:rowOff>120650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048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105427</xdr:rowOff>
    </xdr:from>
    <xdr:ext cx="7620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2717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57</xdr:row>
      <xdr:rowOff>88900</xdr:rowOff>
    </xdr:from>
    <xdr:to>
      <xdr:col>11</xdr:col>
      <xdr:colOff>9525</xdr:colOff>
      <xdr:row>57</xdr:row>
      <xdr:rowOff>107950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a:off x="1320800" y="98615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133350</xdr:rowOff>
    </xdr:from>
    <xdr:to>
      <xdr:col>11</xdr:col>
      <xdr:colOff>60325</xdr:colOff>
      <xdr:row>58</xdr:row>
      <xdr:rowOff>63500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2159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48277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1828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133350</xdr:rowOff>
    </xdr:from>
    <xdr:to>
      <xdr:col>6</xdr:col>
      <xdr:colOff>171450</xdr:colOff>
      <xdr:row>58</xdr:row>
      <xdr:rowOff>63500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1270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48277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939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152400</xdr:rowOff>
    </xdr:from>
    <xdr:to>
      <xdr:col>24</xdr:col>
      <xdr:colOff>76200</xdr:colOff>
      <xdr:row>57</xdr:row>
      <xdr:rowOff>82550</xdr:rowOff>
    </xdr:to>
    <xdr:sp macro="" textlink="">
      <xdr:nvSpPr>
        <xdr:cNvPr id="204" name="楕円 203">
          <a:extLst>
            <a:ext uri="{FF2B5EF4-FFF2-40B4-BE49-F238E27FC236}">
              <a16:creationId xmlns:a16="http://schemas.microsoft.com/office/drawing/2014/main" id="{00000000-0008-0000-0400-0000CC000000}"/>
            </a:ext>
          </a:extLst>
        </xdr:cNvPr>
        <xdr:cNvSpPr/>
      </xdr:nvSpPr>
      <xdr:spPr>
        <a:xfrm>
          <a:off x="47752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124477</xdr:rowOff>
    </xdr:from>
    <xdr:ext cx="762000" cy="259045"/>
    <xdr:sp macro="" textlink="">
      <xdr:nvSpPr>
        <xdr:cNvPr id="205" name="扶助費該当値テキスト">
          <a:extLst>
            <a:ext uri="{FF2B5EF4-FFF2-40B4-BE49-F238E27FC236}">
              <a16:creationId xmlns:a16="http://schemas.microsoft.com/office/drawing/2014/main" id="{00000000-0008-0000-0400-0000CD000000}"/>
            </a:ext>
          </a:extLst>
        </xdr:cNvPr>
        <xdr:cNvSpPr txBox="1"/>
      </xdr:nvSpPr>
      <xdr:spPr>
        <a:xfrm>
          <a:off x="49149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57</xdr:row>
      <xdr:rowOff>0</xdr:rowOff>
    </xdr:from>
    <xdr:to>
      <xdr:col>20</xdr:col>
      <xdr:colOff>38100</xdr:colOff>
      <xdr:row>57</xdr:row>
      <xdr:rowOff>101600</xdr:rowOff>
    </xdr:to>
    <xdr:sp macro="" textlink="">
      <xdr:nvSpPr>
        <xdr:cNvPr id="206" name="楕円 205">
          <a:extLst>
            <a:ext uri="{FF2B5EF4-FFF2-40B4-BE49-F238E27FC236}">
              <a16:creationId xmlns:a16="http://schemas.microsoft.com/office/drawing/2014/main" id="{00000000-0008-0000-0400-0000CE000000}"/>
            </a:ext>
          </a:extLst>
        </xdr:cNvPr>
        <xdr:cNvSpPr/>
      </xdr:nvSpPr>
      <xdr:spPr>
        <a:xfrm>
          <a:off x="39370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86377</xdr:rowOff>
    </xdr:from>
    <xdr:ext cx="7366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606800" y="9859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152400</xdr:rowOff>
    </xdr:from>
    <xdr:to>
      <xdr:col>15</xdr:col>
      <xdr:colOff>149225</xdr:colOff>
      <xdr:row>57</xdr:row>
      <xdr:rowOff>82550</xdr:rowOff>
    </xdr:to>
    <xdr:sp macro="" textlink="">
      <xdr:nvSpPr>
        <xdr:cNvPr id="208" name="楕円 207">
          <a:extLst>
            <a:ext uri="{FF2B5EF4-FFF2-40B4-BE49-F238E27FC236}">
              <a16:creationId xmlns:a16="http://schemas.microsoft.com/office/drawing/2014/main" id="{00000000-0008-0000-0400-0000D0000000}"/>
            </a:ext>
          </a:extLst>
        </xdr:cNvPr>
        <xdr:cNvSpPr/>
      </xdr:nvSpPr>
      <xdr:spPr>
        <a:xfrm>
          <a:off x="30480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92727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2717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57150</xdr:rowOff>
    </xdr:from>
    <xdr:to>
      <xdr:col>11</xdr:col>
      <xdr:colOff>60325</xdr:colOff>
      <xdr:row>57</xdr:row>
      <xdr:rowOff>158750</xdr:rowOff>
    </xdr:to>
    <xdr:sp macro="" textlink="">
      <xdr:nvSpPr>
        <xdr:cNvPr id="210" name="楕円 209">
          <a:extLst>
            <a:ext uri="{FF2B5EF4-FFF2-40B4-BE49-F238E27FC236}">
              <a16:creationId xmlns:a16="http://schemas.microsoft.com/office/drawing/2014/main" id="{00000000-0008-0000-0400-0000D2000000}"/>
            </a:ext>
          </a:extLst>
        </xdr:cNvPr>
        <xdr:cNvSpPr/>
      </xdr:nvSpPr>
      <xdr:spPr>
        <a:xfrm>
          <a:off x="2159000" y="982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168927</xdr:rowOff>
    </xdr:from>
    <xdr:ext cx="762000" cy="259045"/>
    <xdr:sp macro="" textlink="">
      <xdr:nvSpPr>
        <xdr:cNvPr id="211" name="テキスト ボックス 210">
          <a:extLst>
            <a:ext uri="{FF2B5EF4-FFF2-40B4-BE49-F238E27FC236}">
              <a16:creationId xmlns:a16="http://schemas.microsoft.com/office/drawing/2014/main" id="{00000000-0008-0000-0400-0000D3000000}"/>
            </a:ext>
          </a:extLst>
        </xdr:cNvPr>
        <xdr:cNvSpPr txBox="1"/>
      </xdr:nvSpPr>
      <xdr:spPr>
        <a:xfrm>
          <a:off x="1828800" y="959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38100</xdr:rowOff>
    </xdr:from>
    <xdr:to>
      <xdr:col>6</xdr:col>
      <xdr:colOff>171450</xdr:colOff>
      <xdr:row>57</xdr:row>
      <xdr:rowOff>139700</xdr:rowOff>
    </xdr:to>
    <xdr:sp macro="" textlink="">
      <xdr:nvSpPr>
        <xdr:cNvPr id="212" name="楕円 211">
          <a:extLst>
            <a:ext uri="{FF2B5EF4-FFF2-40B4-BE49-F238E27FC236}">
              <a16:creationId xmlns:a16="http://schemas.microsoft.com/office/drawing/2014/main" id="{00000000-0008-0000-0400-0000D4000000}"/>
            </a:ext>
          </a:extLst>
        </xdr:cNvPr>
        <xdr:cNvSpPr/>
      </xdr:nvSpPr>
      <xdr:spPr>
        <a:xfrm>
          <a:off x="1270000" y="9810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149877</xdr:rowOff>
    </xdr:from>
    <xdr:ext cx="762000" cy="259045"/>
    <xdr:sp macro="" textlink="">
      <xdr:nvSpPr>
        <xdr:cNvPr id="213" name="テキスト ボックス 212">
          <a:extLst>
            <a:ext uri="{FF2B5EF4-FFF2-40B4-BE49-F238E27FC236}">
              <a16:creationId xmlns:a16="http://schemas.microsoft.com/office/drawing/2014/main" id="{00000000-0008-0000-0400-0000D5000000}"/>
            </a:ext>
          </a:extLst>
        </xdr:cNvPr>
        <xdr:cNvSpPr txBox="1"/>
      </xdr:nvSpPr>
      <xdr:spPr>
        <a:xfrm>
          <a:off x="939800" y="9579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令和４年度から下水道事業の法的化に伴い、事業の赤字補てんが操出金から補助金へ変更されたことで</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操出金が減額となり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7.4</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今後は、</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津波被害を免れた現存施設</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及び</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震災後新たに整備した公共施設</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の補修等が見込まれるため、施設毎に補修年次計画を作成し計画的な管理に努める。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49</xdr:row>
      <xdr:rowOff>107950</xdr:rowOff>
    </xdr:from>
    <xdr:ext cx="298543" cy="225703"/>
    <xdr:sp macro="" textlink="">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6" name="直線コネクタ 225">
          <a:extLst>
            <a:ext uri="{FF2B5EF4-FFF2-40B4-BE49-F238E27FC236}">
              <a16:creationId xmlns:a16="http://schemas.microsoft.com/office/drawing/2014/main" id="{00000000-0008-0000-0400-0000E2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8" name="直線コネクタ 227">
          <a:extLst>
            <a:ext uri="{FF2B5EF4-FFF2-40B4-BE49-F238E27FC236}">
              <a16:creationId xmlns:a16="http://schemas.microsoft.com/office/drawing/2014/main" id="{00000000-0008-0000-0400-0000E4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0" name="直線コネクタ 229">
          <a:extLst>
            <a:ext uri="{FF2B5EF4-FFF2-40B4-BE49-F238E27FC236}">
              <a16:creationId xmlns:a16="http://schemas.microsoft.com/office/drawing/2014/main" id="{00000000-0008-0000-0400-0000E6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2" name="直線コネクタ 231">
          <a:extLst>
            <a:ext uri="{FF2B5EF4-FFF2-40B4-BE49-F238E27FC236}">
              <a16:creationId xmlns:a16="http://schemas.microsoft.com/office/drawing/2014/main" id="{00000000-0008-0000-0400-0000E8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3" name="テキスト ボックス 232">
          <a:extLst>
            <a:ext uri="{FF2B5EF4-FFF2-40B4-BE49-F238E27FC236}">
              <a16:creationId xmlns:a16="http://schemas.microsoft.com/office/drawing/2014/main" id="{00000000-0008-0000-0400-0000E9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4" name="直線コネクタ 233">
          <a:extLst>
            <a:ext uri="{FF2B5EF4-FFF2-40B4-BE49-F238E27FC236}">
              <a16:creationId xmlns:a16="http://schemas.microsoft.com/office/drawing/2014/main" id="{00000000-0008-0000-0400-0000EA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5" name="テキスト ボックス 234">
          <a:extLst>
            <a:ext uri="{FF2B5EF4-FFF2-40B4-BE49-F238E27FC236}">
              <a16:creationId xmlns:a16="http://schemas.microsoft.com/office/drawing/2014/main" id="{00000000-0008-0000-0400-0000EB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6" name="直線コネクタ 235">
          <a:extLst>
            <a:ext uri="{FF2B5EF4-FFF2-40B4-BE49-F238E27FC236}">
              <a16:creationId xmlns:a16="http://schemas.microsoft.com/office/drawing/2014/main" id="{00000000-0008-0000-0400-0000EC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7" name="テキスト ボックス 236">
          <a:extLst>
            <a:ext uri="{FF2B5EF4-FFF2-40B4-BE49-F238E27FC236}">
              <a16:creationId xmlns:a16="http://schemas.microsoft.com/office/drawing/2014/main" id="{00000000-0008-0000-0400-0000ED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8" name="直線コネクタ 237">
          <a:extLst>
            <a:ext uri="{FF2B5EF4-FFF2-40B4-BE49-F238E27FC236}">
              <a16:creationId xmlns:a16="http://schemas.microsoft.com/office/drawing/2014/main" id="{00000000-0008-0000-0400-0000EE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39" name="テキスト ボックス 238">
          <a:extLst>
            <a:ext uri="{FF2B5EF4-FFF2-40B4-BE49-F238E27FC236}">
              <a16:creationId xmlns:a16="http://schemas.microsoft.com/office/drawing/2014/main" id="{00000000-0008-0000-0400-0000EF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0" name="その他グラフ枠">
          <a:extLst>
            <a:ext uri="{FF2B5EF4-FFF2-40B4-BE49-F238E27FC236}">
              <a16:creationId xmlns:a16="http://schemas.microsoft.com/office/drawing/2014/main" id="{00000000-0008-0000-0400-0000F0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73660</xdr:rowOff>
    </xdr:from>
    <xdr:to>
      <xdr:col>82</xdr:col>
      <xdr:colOff>107950</xdr:colOff>
      <xdr:row>60</xdr:row>
      <xdr:rowOff>50800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flipV="1">
          <a:off x="16510000" y="8989060"/>
          <a:ext cx="0" cy="13487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22877</xdr:rowOff>
    </xdr:from>
    <xdr:ext cx="762000" cy="259045"/>
    <xdr:sp macro="" textlink="">
      <xdr:nvSpPr>
        <xdr:cNvPr id="242" name="その他最小値テキスト">
          <a:extLst>
            <a:ext uri="{FF2B5EF4-FFF2-40B4-BE49-F238E27FC236}">
              <a16:creationId xmlns:a16="http://schemas.microsoft.com/office/drawing/2014/main" id="{00000000-0008-0000-0400-0000F2000000}"/>
            </a:ext>
          </a:extLst>
        </xdr:cNvPr>
        <xdr:cNvSpPr txBox="1"/>
      </xdr:nvSpPr>
      <xdr:spPr>
        <a:xfrm>
          <a:off x="16598900" y="1030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50800</xdr:rowOff>
    </xdr:from>
    <xdr:to>
      <xdr:col>82</xdr:col>
      <xdr:colOff>196850</xdr:colOff>
      <xdr:row>60</xdr:row>
      <xdr:rowOff>50800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6421100" y="10337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160037</xdr:rowOff>
    </xdr:from>
    <xdr:ext cx="762000" cy="259045"/>
    <xdr:sp macro="" textlink="">
      <xdr:nvSpPr>
        <xdr:cNvPr id="244" name="その他最大値テキスト">
          <a:extLst>
            <a:ext uri="{FF2B5EF4-FFF2-40B4-BE49-F238E27FC236}">
              <a16:creationId xmlns:a16="http://schemas.microsoft.com/office/drawing/2014/main" id="{00000000-0008-0000-0400-0000F4000000}"/>
            </a:ext>
          </a:extLst>
        </xdr:cNvPr>
        <xdr:cNvSpPr txBox="1"/>
      </xdr:nvSpPr>
      <xdr:spPr>
        <a:xfrm>
          <a:off x="16598900" y="8732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73660</xdr:rowOff>
    </xdr:from>
    <xdr:to>
      <xdr:col>82</xdr:col>
      <xdr:colOff>196850</xdr:colOff>
      <xdr:row>52</xdr:row>
      <xdr:rowOff>73660</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6421100" y="8989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53</xdr:row>
      <xdr:rowOff>130810</xdr:rowOff>
    </xdr:from>
    <xdr:to>
      <xdr:col>82</xdr:col>
      <xdr:colOff>107950</xdr:colOff>
      <xdr:row>57</xdr:row>
      <xdr:rowOff>8890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flipV="1">
          <a:off x="15671800" y="9217660"/>
          <a:ext cx="838200" cy="563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25417</xdr:rowOff>
    </xdr:from>
    <xdr:ext cx="762000" cy="259045"/>
    <xdr:sp macro="" textlink="">
      <xdr:nvSpPr>
        <xdr:cNvPr id="247" name="その他平均値テキスト">
          <a:extLst>
            <a:ext uri="{FF2B5EF4-FFF2-40B4-BE49-F238E27FC236}">
              <a16:creationId xmlns:a16="http://schemas.microsoft.com/office/drawing/2014/main" id="{00000000-0008-0000-0400-0000F7000000}"/>
            </a:ext>
          </a:extLst>
        </xdr:cNvPr>
        <xdr:cNvSpPr txBox="1"/>
      </xdr:nvSpPr>
      <xdr:spPr>
        <a:xfrm>
          <a:off x="16598900" y="9626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53340</xdr:rowOff>
    </xdr:from>
    <xdr:to>
      <xdr:col>82</xdr:col>
      <xdr:colOff>158750</xdr:colOff>
      <xdr:row>56</xdr:row>
      <xdr:rowOff>154940</xdr:rowOff>
    </xdr:to>
    <xdr:sp macro="" textlink="">
      <xdr:nvSpPr>
        <xdr:cNvPr id="248" name="フローチャート: 判断 247">
          <a:extLst>
            <a:ext uri="{FF2B5EF4-FFF2-40B4-BE49-F238E27FC236}">
              <a16:creationId xmlns:a16="http://schemas.microsoft.com/office/drawing/2014/main" id="{00000000-0008-0000-0400-0000F8000000}"/>
            </a:ext>
          </a:extLst>
        </xdr:cNvPr>
        <xdr:cNvSpPr/>
      </xdr:nvSpPr>
      <xdr:spPr>
        <a:xfrm>
          <a:off x="164592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73660</xdr:rowOff>
    </xdr:from>
    <xdr:to>
      <xdr:col>78</xdr:col>
      <xdr:colOff>69850</xdr:colOff>
      <xdr:row>57</xdr:row>
      <xdr:rowOff>8890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a:off x="14782800" y="967486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30480</xdr:rowOff>
    </xdr:from>
    <xdr:to>
      <xdr:col>78</xdr:col>
      <xdr:colOff>120650</xdr:colOff>
      <xdr:row>56</xdr:row>
      <xdr:rowOff>132080</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5621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142257</xdr:rowOff>
    </xdr:from>
    <xdr:ext cx="7366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5290800" y="9400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73660</xdr:rowOff>
    </xdr:from>
    <xdr:to>
      <xdr:col>73</xdr:col>
      <xdr:colOff>180975</xdr:colOff>
      <xdr:row>56</xdr:row>
      <xdr:rowOff>119380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flipV="1">
          <a:off x="13893800" y="96748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106680</xdr:rowOff>
    </xdr:from>
    <xdr:to>
      <xdr:col>74</xdr:col>
      <xdr:colOff>31750</xdr:colOff>
      <xdr:row>57</xdr:row>
      <xdr:rowOff>36830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4732000" y="970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21607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4401800" y="9794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104140</xdr:rowOff>
    </xdr:from>
    <xdr:to>
      <xdr:col>69</xdr:col>
      <xdr:colOff>92075</xdr:colOff>
      <xdr:row>56</xdr:row>
      <xdr:rowOff>119380</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a:off x="13004800" y="97053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152400</xdr:rowOff>
    </xdr:from>
    <xdr:to>
      <xdr:col>69</xdr:col>
      <xdr:colOff>142875</xdr:colOff>
      <xdr:row>57</xdr:row>
      <xdr:rowOff>82550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3843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67327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512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160020</xdr:rowOff>
    </xdr:from>
    <xdr:to>
      <xdr:col>65</xdr:col>
      <xdr:colOff>53975</xdr:colOff>
      <xdr:row>57</xdr:row>
      <xdr:rowOff>90170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29540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74947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2623800" y="9847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53</xdr:row>
      <xdr:rowOff>80010</xdr:rowOff>
    </xdr:from>
    <xdr:to>
      <xdr:col>82</xdr:col>
      <xdr:colOff>158750</xdr:colOff>
      <xdr:row>54</xdr:row>
      <xdr:rowOff>10160</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6459200" y="9166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52</xdr:row>
      <xdr:rowOff>96537</xdr:rowOff>
    </xdr:from>
    <xdr:ext cx="762000" cy="259045"/>
    <xdr:sp macro="" textlink="">
      <xdr:nvSpPr>
        <xdr:cNvPr id="266" name="その他該当値テキスト">
          <a:extLst>
            <a:ext uri="{FF2B5EF4-FFF2-40B4-BE49-F238E27FC236}">
              <a16:creationId xmlns:a16="http://schemas.microsoft.com/office/drawing/2014/main" id="{00000000-0008-0000-0400-00000A010000}"/>
            </a:ext>
          </a:extLst>
        </xdr:cNvPr>
        <xdr:cNvSpPr txBox="1"/>
      </xdr:nvSpPr>
      <xdr:spPr>
        <a:xfrm>
          <a:off x="16598900" y="901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129540</xdr:rowOff>
    </xdr:from>
    <xdr:to>
      <xdr:col>78</xdr:col>
      <xdr:colOff>120650</xdr:colOff>
      <xdr:row>57</xdr:row>
      <xdr:rowOff>59690</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5621000" y="973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44467</xdr:rowOff>
    </xdr:from>
    <xdr:ext cx="7366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5290800" y="9817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22860</xdr:rowOff>
    </xdr:from>
    <xdr:to>
      <xdr:col>74</xdr:col>
      <xdr:colOff>31750</xdr:colOff>
      <xdr:row>56</xdr:row>
      <xdr:rowOff>124460</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4732000" y="962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134637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4401800" y="9392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68580</xdr:rowOff>
    </xdr:from>
    <xdr:to>
      <xdr:col>69</xdr:col>
      <xdr:colOff>142875</xdr:colOff>
      <xdr:row>56</xdr:row>
      <xdr:rowOff>170180</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3843000" y="966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8907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3512800" y="9438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53340</xdr:rowOff>
    </xdr:from>
    <xdr:to>
      <xdr:col>65</xdr:col>
      <xdr:colOff>53975</xdr:colOff>
      <xdr:row>56</xdr:row>
      <xdr:rowOff>154940</xdr:rowOff>
    </xdr:to>
    <xdr:sp macro="" textlink="">
      <xdr:nvSpPr>
        <xdr:cNvPr id="273" name="楕円 272">
          <a:extLst>
            <a:ext uri="{FF2B5EF4-FFF2-40B4-BE49-F238E27FC236}">
              <a16:creationId xmlns:a16="http://schemas.microsoft.com/office/drawing/2014/main" id="{00000000-0008-0000-0400-000011010000}"/>
            </a:ext>
          </a:extLst>
        </xdr:cNvPr>
        <xdr:cNvSpPr/>
      </xdr:nvSpPr>
      <xdr:spPr>
        <a:xfrm>
          <a:off x="12954000" y="9654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165117</xdr:rowOff>
    </xdr:from>
    <xdr:ext cx="762000" cy="259045"/>
    <xdr:sp macro="" textlink="">
      <xdr:nvSpPr>
        <xdr:cNvPr id="274" name="テキスト ボックス 273">
          <a:extLst>
            <a:ext uri="{FF2B5EF4-FFF2-40B4-BE49-F238E27FC236}">
              <a16:creationId xmlns:a16="http://schemas.microsoft.com/office/drawing/2014/main" id="{00000000-0008-0000-0400-000012010000}"/>
            </a:ext>
          </a:extLst>
        </xdr:cNvPr>
        <xdr:cNvSpPr txBox="1"/>
      </xdr:nvSpPr>
      <xdr:spPr>
        <a:xfrm>
          <a:off x="12623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5" name="テキスト ボックス 284">
          <a:extLst>
            <a:ext uri="{FF2B5EF4-FFF2-40B4-BE49-F238E27FC236}">
              <a16:creationId xmlns:a16="http://schemas.microsoft.com/office/drawing/2014/main" id="{00000000-0008-0000-0400-00001D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類似団体平均を上回る水準となっているが、前年度と比較して</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0.2</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％増加した。これは、令和４年度から下水道事業の法的化に伴い、事業の赤字補てんが操出金から補助金へ変更されたことで規模が増額したためである。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今後も下水道事業等の企業会計への赤字補てんが生じる見込みであるが、既存補助金の見直し等により同水準を維持できるよう努める。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29</xdr:row>
      <xdr:rowOff>107950</xdr:rowOff>
    </xdr:from>
    <xdr:ext cx="298543" cy="225703"/>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6" name="テキスト ボックス 295">
          <a:extLst>
            <a:ext uri="{FF2B5EF4-FFF2-40B4-BE49-F238E27FC236}">
              <a16:creationId xmlns:a16="http://schemas.microsoft.com/office/drawing/2014/main" id="{00000000-0008-0000-0400-000028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8" name="補助費等グラフ枠">
          <a:extLst>
            <a:ext uri="{FF2B5EF4-FFF2-40B4-BE49-F238E27FC236}">
              <a16:creationId xmlns:a16="http://schemas.microsoft.com/office/drawing/2014/main" id="{00000000-0008-0000-0400-00002A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26416</xdr:rowOff>
    </xdr:from>
    <xdr:to>
      <xdr:col>82</xdr:col>
      <xdr:colOff>107950</xdr:colOff>
      <xdr:row>40</xdr:row>
      <xdr:rowOff>17272</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flipV="1">
          <a:off x="16510000" y="5855716"/>
          <a:ext cx="0" cy="1019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160799</xdr:rowOff>
    </xdr:from>
    <xdr:ext cx="762000" cy="259045"/>
    <xdr:sp macro="" textlink="">
      <xdr:nvSpPr>
        <xdr:cNvPr id="300" name="補助費等最小値テキスト">
          <a:extLst>
            <a:ext uri="{FF2B5EF4-FFF2-40B4-BE49-F238E27FC236}">
              <a16:creationId xmlns:a16="http://schemas.microsoft.com/office/drawing/2014/main" id="{00000000-0008-0000-0400-00002C010000}"/>
            </a:ext>
          </a:extLst>
        </xdr:cNvPr>
        <xdr:cNvSpPr txBox="1"/>
      </xdr:nvSpPr>
      <xdr:spPr>
        <a:xfrm>
          <a:off x="16598900" y="684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17272</xdr:rowOff>
    </xdr:from>
    <xdr:to>
      <xdr:col>82</xdr:col>
      <xdr:colOff>196850</xdr:colOff>
      <xdr:row>40</xdr:row>
      <xdr:rowOff>17272</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6421100" y="6875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112793</xdr:rowOff>
    </xdr:from>
    <xdr:ext cx="762000" cy="259045"/>
    <xdr:sp macro="" textlink="">
      <xdr:nvSpPr>
        <xdr:cNvPr id="302" name="補助費等最大値テキスト">
          <a:extLst>
            <a:ext uri="{FF2B5EF4-FFF2-40B4-BE49-F238E27FC236}">
              <a16:creationId xmlns:a16="http://schemas.microsoft.com/office/drawing/2014/main" id="{00000000-0008-0000-0400-00002E010000}"/>
            </a:ext>
          </a:extLst>
        </xdr:cNvPr>
        <xdr:cNvSpPr txBox="1"/>
      </xdr:nvSpPr>
      <xdr:spPr>
        <a:xfrm>
          <a:off x="16598900" y="5599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26416</xdr:rowOff>
    </xdr:from>
    <xdr:to>
      <xdr:col>82</xdr:col>
      <xdr:colOff>196850</xdr:colOff>
      <xdr:row>34</xdr:row>
      <xdr:rowOff>26416</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a:off x="16421100" y="5855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10414</xdr:rowOff>
    </xdr:from>
    <xdr:to>
      <xdr:col>82</xdr:col>
      <xdr:colOff>107950</xdr:colOff>
      <xdr:row>37</xdr:row>
      <xdr:rowOff>19558</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5671800" y="6354064"/>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162577</xdr:rowOff>
    </xdr:from>
    <xdr:ext cx="762000" cy="259045"/>
    <xdr:sp macro="" textlink="">
      <xdr:nvSpPr>
        <xdr:cNvPr id="305" name="補助費等平均値テキスト">
          <a:extLst>
            <a:ext uri="{FF2B5EF4-FFF2-40B4-BE49-F238E27FC236}">
              <a16:creationId xmlns:a16="http://schemas.microsoft.com/office/drawing/2014/main" id="{00000000-0008-0000-0400-000031010000}"/>
            </a:ext>
          </a:extLst>
        </xdr:cNvPr>
        <xdr:cNvSpPr txBox="1"/>
      </xdr:nvSpPr>
      <xdr:spPr>
        <a:xfrm>
          <a:off x="16598900" y="6334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19050</xdr:rowOff>
    </xdr:from>
    <xdr:to>
      <xdr:col>82</xdr:col>
      <xdr:colOff>158750</xdr:colOff>
      <xdr:row>37</xdr:row>
      <xdr:rowOff>120650</xdr:rowOff>
    </xdr:to>
    <xdr:sp macro="" textlink="">
      <xdr:nvSpPr>
        <xdr:cNvPr id="306" name="フローチャート: 判断 305">
          <a:extLst>
            <a:ext uri="{FF2B5EF4-FFF2-40B4-BE49-F238E27FC236}">
              <a16:creationId xmlns:a16="http://schemas.microsoft.com/office/drawing/2014/main" id="{00000000-0008-0000-0400-000032010000}"/>
            </a:ext>
          </a:extLst>
        </xdr:cNvPr>
        <xdr:cNvSpPr/>
      </xdr:nvSpPr>
      <xdr:spPr>
        <a:xfrm>
          <a:off x="164592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113284</xdr:rowOff>
    </xdr:from>
    <xdr:to>
      <xdr:col>78</xdr:col>
      <xdr:colOff>69850</xdr:colOff>
      <xdr:row>37</xdr:row>
      <xdr:rowOff>10414</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4782800" y="6285484"/>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149352</xdr:rowOff>
    </xdr:from>
    <xdr:to>
      <xdr:col>78</xdr:col>
      <xdr:colOff>120650</xdr:colOff>
      <xdr:row>37</xdr:row>
      <xdr:rowOff>79502</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56210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64279</xdr:rowOff>
    </xdr:from>
    <xdr:ext cx="7366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5290800" y="64079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113284</xdr:rowOff>
    </xdr:from>
    <xdr:to>
      <xdr:col>73</xdr:col>
      <xdr:colOff>180975</xdr:colOff>
      <xdr:row>36</xdr:row>
      <xdr:rowOff>131572</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flipV="1">
          <a:off x="13893800" y="6285484"/>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158496</xdr:rowOff>
    </xdr:from>
    <xdr:to>
      <xdr:col>74</xdr:col>
      <xdr:colOff>31750</xdr:colOff>
      <xdr:row>37</xdr:row>
      <xdr:rowOff>88646</xdr:rowOff>
    </xdr:to>
    <xdr:sp macro="" textlink="">
      <xdr:nvSpPr>
        <xdr:cNvPr id="311" name="フローチャート: 判断 310">
          <a:extLst>
            <a:ext uri="{FF2B5EF4-FFF2-40B4-BE49-F238E27FC236}">
              <a16:creationId xmlns:a16="http://schemas.microsoft.com/office/drawing/2014/main" id="{00000000-0008-0000-0400-000037010000}"/>
            </a:ext>
          </a:extLst>
        </xdr:cNvPr>
        <xdr:cNvSpPr/>
      </xdr:nvSpPr>
      <xdr:spPr>
        <a:xfrm>
          <a:off x="14732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73423</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4401800" y="6417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90424</xdr:rowOff>
    </xdr:from>
    <xdr:to>
      <xdr:col>69</xdr:col>
      <xdr:colOff>92075</xdr:colOff>
      <xdr:row>36</xdr:row>
      <xdr:rowOff>131572</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3004800" y="6262624"/>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140208</xdr:rowOff>
    </xdr:from>
    <xdr:to>
      <xdr:col>69</xdr:col>
      <xdr:colOff>142875</xdr:colOff>
      <xdr:row>37</xdr:row>
      <xdr:rowOff>70358</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3843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55135</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512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144780</xdr:rowOff>
    </xdr:from>
    <xdr:to>
      <xdr:col>65</xdr:col>
      <xdr:colOff>53975</xdr:colOff>
      <xdr:row>37</xdr:row>
      <xdr:rowOff>74930</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2954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59707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2623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140208</xdr:rowOff>
    </xdr:from>
    <xdr:to>
      <xdr:col>82</xdr:col>
      <xdr:colOff>158750</xdr:colOff>
      <xdr:row>37</xdr:row>
      <xdr:rowOff>70358</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64592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156735</xdr:rowOff>
    </xdr:from>
    <xdr:ext cx="762000" cy="259045"/>
    <xdr:sp macro="" textlink="">
      <xdr:nvSpPr>
        <xdr:cNvPr id="324" name="補助費等該当値テキスト">
          <a:extLst>
            <a:ext uri="{FF2B5EF4-FFF2-40B4-BE49-F238E27FC236}">
              <a16:creationId xmlns:a16="http://schemas.microsoft.com/office/drawing/2014/main" id="{00000000-0008-0000-0400-000044010000}"/>
            </a:ext>
          </a:extLst>
        </xdr:cNvPr>
        <xdr:cNvSpPr txBox="1"/>
      </xdr:nvSpPr>
      <xdr:spPr>
        <a:xfrm>
          <a:off x="16598900" y="6157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131064</xdr:rowOff>
    </xdr:from>
    <xdr:to>
      <xdr:col>78</xdr:col>
      <xdr:colOff>120650</xdr:colOff>
      <xdr:row>37</xdr:row>
      <xdr:rowOff>61214</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5621000" y="6303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71391</xdr:rowOff>
    </xdr:from>
    <xdr:ext cx="7366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5290800" y="60721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62484</xdr:rowOff>
    </xdr:from>
    <xdr:to>
      <xdr:col>74</xdr:col>
      <xdr:colOff>31750</xdr:colOff>
      <xdr:row>36</xdr:row>
      <xdr:rowOff>164084</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4732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2811</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4401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80772</xdr:rowOff>
    </xdr:from>
    <xdr:to>
      <xdr:col>69</xdr:col>
      <xdr:colOff>142875</xdr:colOff>
      <xdr:row>37</xdr:row>
      <xdr:rowOff>10922</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3843000" y="625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21099</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3512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39624</xdr:rowOff>
    </xdr:from>
    <xdr:to>
      <xdr:col>65</xdr:col>
      <xdr:colOff>53975</xdr:colOff>
      <xdr:row>36</xdr:row>
      <xdr:rowOff>141224</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2954000" y="6211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151401</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2623800" y="5980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3" name="テキスト ボックス 342">
          <a:extLst>
            <a:ext uri="{FF2B5EF4-FFF2-40B4-BE49-F238E27FC236}">
              <a16:creationId xmlns:a16="http://schemas.microsoft.com/office/drawing/2014/main" id="{00000000-0008-0000-0400-000057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出島架橋建設事業及び万石浦漁港整備事業に係る起債借入に伴い、毎年元金償還額が増加している状況であるが、災害公営住宅建設事業に係る元利償還額へ災害公営住宅家賃対策補助金を充当しているため、前年度と比較して</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1.9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％減少した。</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類似団体平均を下回っているものの、今後も新たな起債の借入を予定しているため、引き続き水準を抑えられるように努める。</a:t>
          </a:r>
        </a:p>
      </xdr:txBody>
    </xdr:sp>
    <xdr:clientData/>
  </xdr:twoCellAnchor>
  <xdr:oneCellAnchor>
    <xdr:from>
      <xdr:col>3</xdr:col>
      <xdr:colOff>123825</xdr:colOff>
      <xdr:row>69</xdr:row>
      <xdr:rowOff>107950</xdr:rowOff>
    </xdr:from>
    <xdr:ext cx="298543" cy="225703"/>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8" name="公債費グラフ枠">
          <a:extLst>
            <a:ext uri="{FF2B5EF4-FFF2-40B4-BE49-F238E27FC236}">
              <a16:creationId xmlns:a16="http://schemas.microsoft.com/office/drawing/2014/main" id="{00000000-0008-0000-0400-000066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1270</xdr:rowOff>
    </xdr:from>
    <xdr:to>
      <xdr:col>24</xdr:col>
      <xdr:colOff>25400</xdr:colOff>
      <xdr:row>80</xdr:row>
      <xdr:rowOff>35561</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flipV="1">
          <a:off x="4826000" y="12517120"/>
          <a:ext cx="0" cy="12344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7638</xdr:rowOff>
    </xdr:from>
    <xdr:ext cx="762000" cy="259045"/>
    <xdr:sp macro="" textlink="">
      <xdr:nvSpPr>
        <xdr:cNvPr id="360" name="公債費最小値テキスト">
          <a:extLst>
            <a:ext uri="{FF2B5EF4-FFF2-40B4-BE49-F238E27FC236}">
              <a16:creationId xmlns:a16="http://schemas.microsoft.com/office/drawing/2014/main" id="{00000000-0008-0000-0400-000068010000}"/>
            </a:ext>
          </a:extLst>
        </xdr:cNvPr>
        <xdr:cNvSpPr txBox="1"/>
      </xdr:nvSpPr>
      <xdr:spPr>
        <a:xfrm>
          <a:off x="4914900" y="13723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35561</xdr:rowOff>
    </xdr:from>
    <xdr:to>
      <xdr:col>24</xdr:col>
      <xdr:colOff>114300</xdr:colOff>
      <xdr:row>80</xdr:row>
      <xdr:rowOff>35561</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4737100" y="13751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87647</xdr:rowOff>
    </xdr:from>
    <xdr:ext cx="762000" cy="259045"/>
    <xdr:sp macro="" textlink="">
      <xdr:nvSpPr>
        <xdr:cNvPr id="362" name="公債費最大値テキスト">
          <a:extLst>
            <a:ext uri="{FF2B5EF4-FFF2-40B4-BE49-F238E27FC236}">
              <a16:creationId xmlns:a16="http://schemas.microsoft.com/office/drawing/2014/main" id="{00000000-0008-0000-0400-00006A010000}"/>
            </a:ext>
          </a:extLst>
        </xdr:cNvPr>
        <xdr:cNvSpPr txBox="1"/>
      </xdr:nvSpPr>
      <xdr:spPr>
        <a:xfrm>
          <a:off x="4914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1270</xdr:rowOff>
    </xdr:from>
    <xdr:to>
      <xdr:col>24</xdr:col>
      <xdr:colOff>114300</xdr:colOff>
      <xdr:row>73</xdr:row>
      <xdr:rowOff>1270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74</xdr:row>
      <xdr:rowOff>161290</xdr:rowOff>
    </xdr:from>
    <xdr:to>
      <xdr:col>24</xdr:col>
      <xdr:colOff>25400</xdr:colOff>
      <xdr:row>75</xdr:row>
      <xdr:rowOff>62230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3987800" y="12848590"/>
          <a:ext cx="8382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13988</xdr:rowOff>
    </xdr:from>
    <xdr:ext cx="762000" cy="259045"/>
    <xdr:sp macro="" textlink="">
      <xdr:nvSpPr>
        <xdr:cNvPr id="365" name="公債費平均値テキスト">
          <a:extLst>
            <a:ext uri="{FF2B5EF4-FFF2-40B4-BE49-F238E27FC236}">
              <a16:creationId xmlns:a16="http://schemas.microsoft.com/office/drawing/2014/main" id="{00000000-0008-0000-0400-00006D010000}"/>
            </a:ext>
          </a:extLst>
        </xdr:cNvPr>
        <xdr:cNvSpPr txBox="1"/>
      </xdr:nvSpPr>
      <xdr:spPr>
        <a:xfrm>
          <a:off x="4914900" y="130441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41911</xdr:rowOff>
    </xdr:from>
    <xdr:to>
      <xdr:col>24</xdr:col>
      <xdr:colOff>76200</xdr:colOff>
      <xdr:row>76</xdr:row>
      <xdr:rowOff>143511</xdr:rowOff>
    </xdr:to>
    <xdr:sp macro="" textlink="">
      <xdr:nvSpPr>
        <xdr:cNvPr id="366" name="フローチャート: 判断 365">
          <a:extLst>
            <a:ext uri="{FF2B5EF4-FFF2-40B4-BE49-F238E27FC236}">
              <a16:creationId xmlns:a16="http://schemas.microsoft.com/office/drawing/2014/main" id="{00000000-0008-0000-0400-00006E010000}"/>
            </a:ext>
          </a:extLst>
        </xdr:cNvPr>
        <xdr:cNvSpPr/>
      </xdr:nvSpPr>
      <xdr:spPr>
        <a:xfrm>
          <a:off x="47752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74</xdr:row>
      <xdr:rowOff>100330</xdr:rowOff>
    </xdr:from>
    <xdr:to>
      <xdr:col>19</xdr:col>
      <xdr:colOff>187325</xdr:colOff>
      <xdr:row>75</xdr:row>
      <xdr:rowOff>62230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3098800" y="12787630"/>
          <a:ext cx="889000" cy="13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3811</xdr:rowOff>
    </xdr:from>
    <xdr:to>
      <xdr:col>20</xdr:col>
      <xdr:colOff>38100</xdr:colOff>
      <xdr:row>76</xdr:row>
      <xdr:rowOff>105411</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3937000" y="13034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90188</xdr:rowOff>
    </xdr:from>
    <xdr:ext cx="7366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3606800" y="131203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74</xdr:row>
      <xdr:rowOff>46990</xdr:rowOff>
    </xdr:from>
    <xdr:to>
      <xdr:col>15</xdr:col>
      <xdr:colOff>98425</xdr:colOff>
      <xdr:row>74</xdr:row>
      <xdr:rowOff>100330</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a:off x="2209800" y="1273429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41911</xdr:rowOff>
    </xdr:from>
    <xdr:to>
      <xdr:col>15</xdr:col>
      <xdr:colOff>149225</xdr:colOff>
      <xdr:row>76</xdr:row>
      <xdr:rowOff>143511</xdr:rowOff>
    </xdr:to>
    <xdr:sp macro="" textlink="">
      <xdr:nvSpPr>
        <xdr:cNvPr id="371" name="フローチャート: 判断 370">
          <a:extLst>
            <a:ext uri="{FF2B5EF4-FFF2-40B4-BE49-F238E27FC236}">
              <a16:creationId xmlns:a16="http://schemas.microsoft.com/office/drawing/2014/main" id="{00000000-0008-0000-0400-000073010000}"/>
            </a:ext>
          </a:extLst>
        </xdr:cNvPr>
        <xdr:cNvSpPr/>
      </xdr:nvSpPr>
      <xdr:spPr>
        <a:xfrm>
          <a:off x="3048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128288</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2717800" y="13158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74</xdr:row>
      <xdr:rowOff>46990</xdr:rowOff>
    </xdr:from>
    <xdr:to>
      <xdr:col>11</xdr:col>
      <xdr:colOff>9525</xdr:colOff>
      <xdr:row>74</xdr:row>
      <xdr:rowOff>66040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flipV="1">
          <a:off x="1320800" y="1273429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57150</xdr:rowOff>
    </xdr:from>
    <xdr:to>
      <xdr:col>11</xdr:col>
      <xdr:colOff>60325</xdr:colOff>
      <xdr:row>76</xdr:row>
      <xdr:rowOff>158750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2159000" y="1308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143527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828800" y="1317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26670</xdr:rowOff>
    </xdr:from>
    <xdr:to>
      <xdr:col>6</xdr:col>
      <xdr:colOff>171450</xdr:colOff>
      <xdr:row>76</xdr:row>
      <xdr:rowOff>128270</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1270000" y="13056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113047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939800" y="13143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110490</xdr:rowOff>
    </xdr:from>
    <xdr:to>
      <xdr:col>24</xdr:col>
      <xdr:colOff>76200</xdr:colOff>
      <xdr:row>75</xdr:row>
      <xdr:rowOff>40640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4775200" y="12797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127017</xdr:rowOff>
    </xdr:from>
    <xdr:ext cx="762000" cy="259045"/>
    <xdr:sp macro="" textlink="">
      <xdr:nvSpPr>
        <xdr:cNvPr id="384" name="公債費該当値テキスト">
          <a:extLst>
            <a:ext uri="{FF2B5EF4-FFF2-40B4-BE49-F238E27FC236}">
              <a16:creationId xmlns:a16="http://schemas.microsoft.com/office/drawing/2014/main" id="{00000000-0008-0000-0400-000080010000}"/>
            </a:ext>
          </a:extLst>
        </xdr:cNvPr>
        <xdr:cNvSpPr txBox="1"/>
      </xdr:nvSpPr>
      <xdr:spPr>
        <a:xfrm>
          <a:off x="4914900" y="12642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11430</xdr:rowOff>
    </xdr:from>
    <xdr:to>
      <xdr:col>20</xdr:col>
      <xdr:colOff>38100</xdr:colOff>
      <xdr:row>75</xdr:row>
      <xdr:rowOff>113030</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3937000" y="12870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123207</xdr:rowOff>
    </xdr:from>
    <xdr:ext cx="7366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3606800" y="12639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49530</xdr:rowOff>
    </xdr:from>
    <xdr:to>
      <xdr:col>15</xdr:col>
      <xdr:colOff>149225</xdr:colOff>
      <xdr:row>74</xdr:row>
      <xdr:rowOff>151130</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048000" y="12736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72</xdr:row>
      <xdr:rowOff>161307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2717800" y="12505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73</xdr:row>
      <xdr:rowOff>167640</xdr:rowOff>
    </xdr:from>
    <xdr:to>
      <xdr:col>11</xdr:col>
      <xdr:colOff>60325</xdr:colOff>
      <xdr:row>74</xdr:row>
      <xdr:rowOff>97790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2159000" y="12683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72</xdr:row>
      <xdr:rowOff>107967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1828800" y="124523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15240</xdr:rowOff>
    </xdr:from>
    <xdr:to>
      <xdr:col>6</xdr:col>
      <xdr:colOff>171450</xdr:colOff>
      <xdr:row>74</xdr:row>
      <xdr:rowOff>116840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1270000" y="12702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72</xdr:row>
      <xdr:rowOff>127017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939800" y="12471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25</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から類似団体平均を上回っている状況である。上昇の要因としては、本町の経常一般財源の主となる原子力発電所の固定資産税（償却資産分）が年々減少傾向であることが考えられ、今後も類似団体平均を上回る状況は続くものと思われ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62</xdr:col>
      <xdr:colOff>6350</xdr:colOff>
      <xdr:row>69</xdr:row>
      <xdr:rowOff>107950</xdr:rowOff>
    </xdr:from>
    <xdr:ext cx="298543" cy="225703"/>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7" name="公債費以外グラフ枠">
          <a:extLst>
            <a:ext uri="{FF2B5EF4-FFF2-40B4-BE49-F238E27FC236}">
              <a16:creationId xmlns:a16="http://schemas.microsoft.com/office/drawing/2014/main" id="{00000000-0008-0000-0400-0000A1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165862</xdr:rowOff>
    </xdr:from>
    <xdr:to>
      <xdr:col>82</xdr:col>
      <xdr:colOff>107950</xdr:colOff>
      <xdr:row>81</xdr:row>
      <xdr:rowOff>154432</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flipV="1">
          <a:off x="16510000" y="12853162"/>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126509</xdr:rowOff>
    </xdr:from>
    <xdr:ext cx="762000" cy="259045"/>
    <xdr:sp macro="" textlink="">
      <xdr:nvSpPr>
        <xdr:cNvPr id="419" name="公債費以外最小値テキスト">
          <a:extLst>
            <a:ext uri="{FF2B5EF4-FFF2-40B4-BE49-F238E27FC236}">
              <a16:creationId xmlns:a16="http://schemas.microsoft.com/office/drawing/2014/main" id="{00000000-0008-0000-0400-0000A3010000}"/>
            </a:ext>
          </a:extLst>
        </xdr:cNvPr>
        <xdr:cNvSpPr txBox="1"/>
      </xdr:nvSpPr>
      <xdr:spPr>
        <a:xfrm>
          <a:off x="16598900" y="140139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154432</xdr:rowOff>
    </xdr:from>
    <xdr:to>
      <xdr:col>82</xdr:col>
      <xdr:colOff>196850</xdr:colOff>
      <xdr:row>81</xdr:row>
      <xdr:rowOff>154432</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6421100" y="14041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80789</xdr:rowOff>
    </xdr:from>
    <xdr:ext cx="762000" cy="259045"/>
    <xdr:sp macro="" textlink="">
      <xdr:nvSpPr>
        <xdr:cNvPr id="421" name="公債費以外最大値テキスト">
          <a:extLst>
            <a:ext uri="{FF2B5EF4-FFF2-40B4-BE49-F238E27FC236}">
              <a16:creationId xmlns:a16="http://schemas.microsoft.com/office/drawing/2014/main" id="{00000000-0008-0000-0400-0000A5010000}"/>
            </a:ext>
          </a:extLst>
        </xdr:cNvPr>
        <xdr:cNvSpPr txBox="1"/>
      </xdr:nvSpPr>
      <xdr:spPr>
        <a:xfrm>
          <a:off x="16598900" y="12596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165862</xdr:rowOff>
    </xdr:from>
    <xdr:to>
      <xdr:col>82</xdr:col>
      <xdr:colOff>196850</xdr:colOff>
      <xdr:row>74</xdr:row>
      <xdr:rowOff>165862</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2853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40132</xdr:rowOff>
    </xdr:from>
    <xdr:to>
      <xdr:col>82</xdr:col>
      <xdr:colOff>107950</xdr:colOff>
      <xdr:row>79</xdr:row>
      <xdr:rowOff>35561</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flipV="1">
          <a:off x="15671800" y="13413232"/>
          <a:ext cx="838200" cy="166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35577</xdr:rowOff>
    </xdr:from>
    <xdr:ext cx="762000" cy="259045"/>
    <xdr:sp macro="" textlink="">
      <xdr:nvSpPr>
        <xdr:cNvPr id="424" name="公債費以外平均値テキスト">
          <a:extLst>
            <a:ext uri="{FF2B5EF4-FFF2-40B4-BE49-F238E27FC236}">
              <a16:creationId xmlns:a16="http://schemas.microsoft.com/office/drawing/2014/main" id="{00000000-0008-0000-0400-0000A8010000}"/>
            </a:ext>
          </a:extLst>
        </xdr:cNvPr>
        <xdr:cNvSpPr txBox="1"/>
      </xdr:nvSpPr>
      <xdr:spPr>
        <a:xfrm>
          <a:off x="16598900" y="13065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19050</xdr:rowOff>
    </xdr:from>
    <xdr:to>
      <xdr:col>82</xdr:col>
      <xdr:colOff>158750</xdr:colOff>
      <xdr:row>77</xdr:row>
      <xdr:rowOff>120650</xdr:rowOff>
    </xdr:to>
    <xdr:sp macro="" textlink="">
      <xdr:nvSpPr>
        <xdr:cNvPr id="425" name="フローチャート: 判断 424">
          <a:extLst>
            <a:ext uri="{FF2B5EF4-FFF2-40B4-BE49-F238E27FC236}">
              <a16:creationId xmlns:a16="http://schemas.microsoft.com/office/drawing/2014/main" id="{00000000-0008-0000-0400-0000A9010000}"/>
            </a:ext>
          </a:extLst>
        </xdr:cNvPr>
        <xdr:cNvSpPr/>
      </xdr:nvSpPr>
      <xdr:spPr>
        <a:xfrm>
          <a:off x="164592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120142</xdr:rowOff>
    </xdr:from>
    <xdr:to>
      <xdr:col>78</xdr:col>
      <xdr:colOff>69850</xdr:colOff>
      <xdr:row>79</xdr:row>
      <xdr:rowOff>35561</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4782800" y="13493242"/>
          <a:ext cx="889000" cy="86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131063</xdr:rowOff>
    </xdr:from>
    <xdr:to>
      <xdr:col>78</xdr:col>
      <xdr:colOff>120650</xdr:colOff>
      <xdr:row>77</xdr:row>
      <xdr:rowOff>61213</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5621000" y="13161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71391</xdr:rowOff>
    </xdr:from>
    <xdr:ext cx="7366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5290800" y="129301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94996</xdr:rowOff>
    </xdr:from>
    <xdr:to>
      <xdr:col>73</xdr:col>
      <xdr:colOff>180975</xdr:colOff>
      <xdr:row>78</xdr:row>
      <xdr:rowOff>120142</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3893800" y="13468096"/>
          <a:ext cx="8890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46482</xdr:rowOff>
    </xdr:from>
    <xdr:to>
      <xdr:col>74</xdr:col>
      <xdr:colOff>31750</xdr:colOff>
      <xdr:row>77</xdr:row>
      <xdr:rowOff>148082</xdr:rowOff>
    </xdr:to>
    <xdr:sp macro="" textlink="">
      <xdr:nvSpPr>
        <xdr:cNvPr id="430" name="フローチャート: 判断 429">
          <a:extLst>
            <a:ext uri="{FF2B5EF4-FFF2-40B4-BE49-F238E27FC236}">
              <a16:creationId xmlns:a16="http://schemas.microsoft.com/office/drawing/2014/main" id="{00000000-0008-0000-0400-0000AE010000}"/>
            </a:ext>
          </a:extLst>
        </xdr:cNvPr>
        <xdr:cNvSpPr/>
      </xdr:nvSpPr>
      <xdr:spPr>
        <a:xfrm>
          <a:off x="14732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158259</xdr:rowOff>
    </xdr:from>
    <xdr:ext cx="762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4401800" y="13017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94996</xdr:rowOff>
    </xdr:from>
    <xdr:to>
      <xdr:col>69</xdr:col>
      <xdr:colOff>92075</xdr:colOff>
      <xdr:row>78</xdr:row>
      <xdr:rowOff>129287</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flipV="1">
          <a:off x="13004800" y="13468096"/>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69342</xdr:rowOff>
    </xdr:from>
    <xdr:to>
      <xdr:col>69</xdr:col>
      <xdr:colOff>142875</xdr:colOff>
      <xdr:row>77</xdr:row>
      <xdr:rowOff>170942</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3843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9669</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3512800" y="13039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62485</xdr:rowOff>
    </xdr:from>
    <xdr:to>
      <xdr:col>65</xdr:col>
      <xdr:colOff>53975</xdr:colOff>
      <xdr:row>77</xdr:row>
      <xdr:rowOff>164085</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2954000" y="13264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2812</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2623800" y="13033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160782</xdr:rowOff>
    </xdr:from>
    <xdr:to>
      <xdr:col>82</xdr:col>
      <xdr:colOff>158750</xdr:colOff>
      <xdr:row>78</xdr:row>
      <xdr:rowOff>90932</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6459200" y="13362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132859</xdr:rowOff>
    </xdr:from>
    <xdr:ext cx="762000" cy="259045"/>
    <xdr:sp macro="" textlink="">
      <xdr:nvSpPr>
        <xdr:cNvPr id="443" name="公債費以外該当値テキスト">
          <a:extLst>
            <a:ext uri="{FF2B5EF4-FFF2-40B4-BE49-F238E27FC236}">
              <a16:creationId xmlns:a16="http://schemas.microsoft.com/office/drawing/2014/main" id="{00000000-0008-0000-0400-0000BB010000}"/>
            </a:ext>
          </a:extLst>
        </xdr:cNvPr>
        <xdr:cNvSpPr txBox="1"/>
      </xdr:nvSpPr>
      <xdr:spPr>
        <a:xfrm>
          <a:off x="16598900" y="1333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156211</xdr:rowOff>
    </xdr:from>
    <xdr:to>
      <xdr:col>78</xdr:col>
      <xdr:colOff>120650</xdr:colOff>
      <xdr:row>79</xdr:row>
      <xdr:rowOff>86361</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5621000" y="13529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71138</xdr:rowOff>
    </xdr:from>
    <xdr:ext cx="7366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290800" y="136156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69342</xdr:rowOff>
    </xdr:from>
    <xdr:to>
      <xdr:col>74</xdr:col>
      <xdr:colOff>31750</xdr:colOff>
      <xdr:row>78</xdr:row>
      <xdr:rowOff>170942</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4732000" y="13442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155719</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4401800" y="13528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44196</xdr:rowOff>
    </xdr:from>
    <xdr:to>
      <xdr:col>69</xdr:col>
      <xdr:colOff>142875</xdr:colOff>
      <xdr:row>78</xdr:row>
      <xdr:rowOff>145796</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3843000" y="13417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130573</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3512800" y="13503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78487</xdr:rowOff>
    </xdr:from>
    <xdr:to>
      <xdr:col>65</xdr:col>
      <xdr:colOff>53975</xdr:colOff>
      <xdr:row>79</xdr:row>
      <xdr:rowOff>8637</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2954000" y="13451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164864</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2623800" y="13537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4</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80597</xdr:rowOff>
    </xdr:from>
    <xdr:to>
      <xdr:col>29</xdr:col>
      <xdr:colOff>127000</xdr:colOff>
      <xdr:row>20</xdr:row>
      <xdr:rowOff>16370</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014172"/>
          <a:ext cx="0" cy="147882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159897</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4650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98,557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16370</xdr:rowOff>
    </xdr:from>
    <xdr:to>
      <xdr:col>30</xdr:col>
      <xdr:colOff>25400</xdr:colOff>
      <xdr:row>20</xdr:row>
      <xdr:rowOff>16370</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4929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166974</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1757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260,283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80597</xdr:rowOff>
    </xdr:from>
    <xdr:to>
      <xdr:col>30</xdr:col>
      <xdr:colOff>25400</xdr:colOff>
      <xdr:row>11</xdr:row>
      <xdr:rowOff>80597</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01417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11</xdr:row>
      <xdr:rowOff>159739</xdr:rowOff>
    </xdr:from>
    <xdr:to>
      <xdr:col>29</xdr:col>
      <xdr:colOff>127000</xdr:colOff>
      <xdr:row>12</xdr:row>
      <xdr:rowOff>28065</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003800" y="2093314"/>
          <a:ext cx="647700" cy="397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101553</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289237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129476</xdr:rowOff>
    </xdr:from>
    <xdr:to>
      <xdr:col>29</xdr:col>
      <xdr:colOff>177800</xdr:colOff>
      <xdr:row>17</xdr:row>
      <xdr:rowOff>59626</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29203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12</xdr:row>
      <xdr:rowOff>28065</xdr:rowOff>
    </xdr:from>
    <xdr:to>
      <xdr:col>26</xdr:col>
      <xdr:colOff>50800</xdr:colOff>
      <xdr:row>12</xdr:row>
      <xdr:rowOff>79884</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2133090"/>
          <a:ext cx="698500" cy="518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12003</xdr:rowOff>
    </xdr:from>
    <xdr:to>
      <xdr:col>26</xdr:col>
      <xdr:colOff>101600</xdr:colOff>
      <xdr:row>17</xdr:row>
      <xdr:rowOff>113603</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29742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98380</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30606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12</xdr:row>
      <xdr:rowOff>79884</xdr:rowOff>
    </xdr:from>
    <xdr:to>
      <xdr:col>22</xdr:col>
      <xdr:colOff>114300</xdr:colOff>
      <xdr:row>12</xdr:row>
      <xdr:rowOff>96874</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3606800" y="2184909"/>
          <a:ext cx="698500" cy="169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49621</xdr:rowOff>
    </xdr:from>
    <xdr:to>
      <xdr:col>22</xdr:col>
      <xdr:colOff>165100</xdr:colOff>
      <xdr:row>17</xdr:row>
      <xdr:rowOff>151221</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0118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135998</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3098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11</xdr:row>
      <xdr:rowOff>164804</xdr:rowOff>
    </xdr:from>
    <xdr:to>
      <xdr:col>18</xdr:col>
      <xdr:colOff>177800</xdr:colOff>
      <xdr:row>12</xdr:row>
      <xdr:rowOff>96874</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a:off x="2908300" y="2098379"/>
          <a:ext cx="698500" cy="1035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82576</xdr:rowOff>
    </xdr:from>
    <xdr:to>
      <xdr:col>19</xdr:col>
      <xdr:colOff>38100</xdr:colOff>
      <xdr:row>18</xdr:row>
      <xdr:rowOff>12726</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044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168953</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3131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150251</xdr:rowOff>
    </xdr:from>
    <xdr:to>
      <xdr:col>15</xdr:col>
      <xdr:colOff>101600</xdr:colOff>
      <xdr:row>18</xdr:row>
      <xdr:rowOff>80401</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1125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65178</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3198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11</xdr:row>
      <xdr:rowOff>108939</xdr:rowOff>
    </xdr:from>
    <xdr:to>
      <xdr:col>29</xdr:col>
      <xdr:colOff>177800</xdr:colOff>
      <xdr:row>12</xdr:row>
      <xdr:rowOff>39089</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20425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11</xdr:row>
      <xdr:rowOff>17516</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1951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251,628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11</xdr:row>
      <xdr:rowOff>148715</xdr:rowOff>
    </xdr:from>
    <xdr:to>
      <xdr:col>26</xdr:col>
      <xdr:colOff>101600</xdr:colOff>
      <xdr:row>12</xdr:row>
      <xdr:rowOff>78865</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20822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10</xdr:row>
      <xdr:rowOff>89042</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18511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12</xdr:row>
      <xdr:rowOff>29084</xdr:rowOff>
    </xdr:from>
    <xdr:to>
      <xdr:col>22</xdr:col>
      <xdr:colOff>165100</xdr:colOff>
      <xdr:row>12</xdr:row>
      <xdr:rowOff>130684</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21341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10</xdr:row>
      <xdr:rowOff>140861</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19029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12</xdr:row>
      <xdr:rowOff>46074</xdr:rowOff>
    </xdr:from>
    <xdr:to>
      <xdr:col>19</xdr:col>
      <xdr:colOff>38100</xdr:colOff>
      <xdr:row>12</xdr:row>
      <xdr:rowOff>147674</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21510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10</xdr:row>
      <xdr:rowOff>157851</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1919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11</xdr:row>
      <xdr:rowOff>114004</xdr:rowOff>
    </xdr:from>
    <xdr:to>
      <xdr:col>15</xdr:col>
      <xdr:colOff>101600</xdr:colOff>
      <xdr:row>12</xdr:row>
      <xdr:rowOff>44154</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20475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10</xdr:row>
      <xdr:rowOff>54331</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18164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127348</xdr:rowOff>
    </xdr:from>
    <xdr:to>
      <xdr:col>29</xdr:col>
      <xdr:colOff>127000</xdr:colOff>
      <xdr:row>39</xdr:row>
      <xdr:rowOff>33634</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051898"/>
          <a:ext cx="0" cy="162078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39</xdr:row>
      <xdr:rowOff>5711</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644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39</xdr:row>
      <xdr:rowOff>33634</xdr:rowOff>
    </xdr:from>
    <xdr:to>
      <xdr:col>30</xdr:col>
      <xdr:colOff>25400</xdr:colOff>
      <xdr:row>39</xdr:row>
      <xdr:rowOff>33634</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6726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42275</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7953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113,218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127348</xdr:rowOff>
    </xdr:from>
    <xdr:to>
      <xdr:col>30</xdr:col>
      <xdr:colOff>25400</xdr:colOff>
      <xdr:row>33</xdr:row>
      <xdr:rowOff>127348</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05189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251587</xdr:rowOff>
    </xdr:from>
    <xdr:to>
      <xdr:col>29</xdr:col>
      <xdr:colOff>127000</xdr:colOff>
      <xdr:row>36</xdr:row>
      <xdr:rowOff>14845</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003800" y="6861937"/>
          <a:ext cx="647700" cy="10615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67821</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66781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222744</xdr:rowOff>
    </xdr:from>
    <xdr:to>
      <xdr:col>29</xdr:col>
      <xdr:colOff>177800</xdr:colOff>
      <xdr:row>35</xdr:row>
      <xdr:rowOff>324344</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6833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251587</xdr:rowOff>
    </xdr:from>
    <xdr:to>
      <xdr:col>26</xdr:col>
      <xdr:colOff>50800</xdr:colOff>
      <xdr:row>36</xdr:row>
      <xdr:rowOff>133706</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4305300" y="6861937"/>
          <a:ext cx="698500" cy="2250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264871</xdr:rowOff>
    </xdr:from>
    <xdr:to>
      <xdr:col>26</xdr:col>
      <xdr:colOff>101600</xdr:colOff>
      <xdr:row>36</xdr:row>
      <xdr:rowOff>23571</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68752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8348</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69615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36</xdr:row>
      <xdr:rowOff>133706</xdr:rowOff>
    </xdr:from>
    <xdr:to>
      <xdr:col>22</xdr:col>
      <xdr:colOff>114300</xdr:colOff>
      <xdr:row>36</xdr:row>
      <xdr:rowOff>162705</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3606800" y="7086956"/>
          <a:ext cx="698500" cy="289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291813</xdr:rowOff>
    </xdr:from>
    <xdr:to>
      <xdr:col>22</xdr:col>
      <xdr:colOff>165100</xdr:colOff>
      <xdr:row>36</xdr:row>
      <xdr:rowOff>50513</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69021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60690</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6671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126760</xdr:rowOff>
    </xdr:from>
    <xdr:to>
      <xdr:col>18</xdr:col>
      <xdr:colOff>177800</xdr:colOff>
      <xdr:row>36</xdr:row>
      <xdr:rowOff>162705</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2908300" y="7080010"/>
          <a:ext cx="698500" cy="3594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315719</xdr:rowOff>
    </xdr:from>
    <xdr:to>
      <xdr:col>19</xdr:col>
      <xdr:colOff>38100</xdr:colOff>
      <xdr:row>36</xdr:row>
      <xdr:rowOff>74419</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69260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84596</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694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9536</xdr:rowOff>
    </xdr:from>
    <xdr:to>
      <xdr:col>15</xdr:col>
      <xdr:colOff>101600</xdr:colOff>
      <xdr:row>36</xdr:row>
      <xdr:rowOff>111136</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69627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121313</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6731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306945</xdr:rowOff>
    </xdr:from>
    <xdr:to>
      <xdr:col>29</xdr:col>
      <xdr:colOff>177800</xdr:colOff>
      <xdr:row>36</xdr:row>
      <xdr:rowOff>65645</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69172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279022</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6889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200787</xdr:rowOff>
    </xdr:from>
    <xdr:to>
      <xdr:col>26</xdr:col>
      <xdr:colOff>101600</xdr:colOff>
      <xdr:row>35</xdr:row>
      <xdr:rowOff>302387</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68111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312564</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65800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36</xdr:row>
      <xdr:rowOff>82906</xdr:rowOff>
    </xdr:from>
    <xdr:to>
      <xdr:col>22</xdr:col>
      <xdr:colOff>165100</xdr:colOff>
      <xdr:row>37</xdr:row>
      <xdr:rowOff>13056</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70361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169283</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7122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111905</xdr:rowOff>
    </xdr:from>
    <xdr:to>
      <xdr:col>19</xdr:col>
      <xdr:colOff>38100</xdr:colOff>
      <xdr:row>37</xdr:row>
      <xdr:rowOff>42055</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70651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26832</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7151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75960</xdr:rowOff>
    </xdr:from>
    <xdr:to>
      <xdr:col>15</xdr:col>
      <xdr:colOff>101600</xdr:colOff>
      <xdr:row>37</xdr:row>
      <xdr:rowOff>6110</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70292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162337</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7115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5,982
5,771
65.35
14,155,618
13,107,283
150,921
3,703,794
7,315,006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37</xdr:row>
      <xdr:rowOff>168927</xdr:rowOff>
    </xdr:from>
    <xdr:ext cx="59541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166581" y="6512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人件費グラフ枠">
          <a:extLst>
            <a:ext uri="{FF2B5EF4-FFF2-40B4-BE49-F238E27FC236}">
              <a16:creationId xmlns:a16="http://schemas.microsoft.com/office/drawing/2014/main" id="{00000000-0008-0000-06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151880</xdr:rowOff>
    </xdr:from>
    <xdr:to>
      <xdr:col>24</xdr:col>
      <xdr:colOff>62865</xdr:colOff>
      <xdr:row>39</xdr:row>
      <xdr:rowOff>81480</xdr:rowOff>
    </xdr:to>
    <xdr:cxnSp macro="">
      <xdr:nvCxnSpPr>
        <xdr:cNvPr id="54" name="直線コネクタ 53">
          <a:extLst>
            <a:ext uri="{FF2B5EF4-FFF2-40B4-BE49-F238E27FC236}">
              <a16:creationId xmlns:a16="http://schemas.microsoft.com/office/drawing/2014/main" id="{00000000-0008-0000-0600-000036000000}"/>
            </a:ext>
          </a:extLst>
        </xdr:cNvPr>
        <xdr:cNvCxnSpPr/>
      </xdr:nvCxnSpPr>
      <xdr:spPr>
        <a:xfrm flipV="1">
          <a:off x="4633595" y="5295380"/>
          <a:ext cx="1270" cy="14726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85307</xdr:rowOff>
    </xdr:from>
    <xdr:ext cx="534377" cy="259045"/>
    <xdr:sp macro="" textlink="">
      <xdr:nvSpPr>
        <xdr:cNvPr id="55" name="人件費最小値テキスト">
          <a:extLst>
            <a:ext uri="{FF2B5EF4-FFF2-40B4-BE49-F238E27FC236}">
              <a16:creationId xmlns:a16="http://schemas.microsoft.com/office/drawing/2014/main" id="{00000000-0008-0000-0600-000037000000}"/>
            </a:ext>
          </a:extLst>
        </xdr:cNvPr>
        <xdr:cNvSpPr txBox="1"/>
      </xdr:nvSpPr>
      <xdr:spPr>
        <a:xfrm>
          <a:off x="4686300" y="6771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87,617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81480</xdr:rowOff>
    </xdr:from>
    <xdr:to>
      <xdr:col>24</xdr:col>
      <xdr:colOff>152400</xdr:colOff>
      <xdr:row>39</xdr:row>
      <xdr:rowOff>81480</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a:off x="4546600" y="6768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98557</xdr:rowOff>
    </xdr:from>
    <xdr:ext cx="599010" cy="259045"/>
    <xdr:sp macro="" textlink="">
      <xdr:nvSpPr>
        <xdr:cNvPr id="57" name="人件費最大値テキスト">
          <a:extLst>
            <a:ext uri="{FF2B5EF4-FFF2-40B4-BE49-F238E27FC236}">
              <a16:creationId xmlns:a16="http://schemas.microsoft.com/office/drawing/2014/main" id="{00000000-0008-0000-0600-000039000000}"/>
            </a:ext>
          </a:extLst>
        </xdr:cNvPr>
        <xdr:cNvSpPr txBox="1"/>
      </xdr:nvSpPr>
      <xdr:spPr>
        <a:xfrm>
          <a:off x="4686300" y="50706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248,668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151880</xdr:rowOff>
    </xdr:from>
    <xdr:to>
      <xdr:col>24</xdr:col>
      <xdr:colOff>152400</xdr:colOff>
      <xdr:row>30</xdr:row>
      <xdr:rowOff>151880</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5295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92206</xdr:rowOff>
    </xdr:from>
    <xdr:to>
      <xdr:col>24</xdr:col>
      <xdr:colOff>63500</xdr:colOff>
      <xdr:row>32</xdr:row>
      <xdr:rowOff>136902</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3797300" y="5578606"/>
          <a:ext cx="838200" cy="4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57424</xdr:rowOff>
    </xdr:from>
    <xdr:ext cx="599010" cy="259045"/>
    <xdr:sp macro="" textlink="">
      <xdr:nvSpPr>
        <xdr:cNvPr id="60" name="人件費平均値テキスト">
          <a:extLst>
            <a:ext uri="{FF2B5EF4-FFF2-40B4-BE49-F238E27FC236}">
              <a16:creationId xmlns:a16="http://schemas.microsoft.com/office/drawing/2014/main" id="{00000000-0008-0000-0600-00003C000000}"/>
            </a:ext>
          </a:extLst>
        </xdr:cNvPr>
        <xdr:cNvSpPr txBox="1"/>
      </xdr:nvSpPr>
      <xdr:spPr>
        <a:xfrm>
          <a:off x="4686300" y="622962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78997</xdr:rowOff>
    </xdr:from>
    <xdr:to>
      <xdr:col>24</xdr:col>
      <xdr:colOff>114300</xdr:colOff>
      <xdr:row>37</xdr:row>
      <xdr:rowOff>9147</xdr:rowOff>
    </xdr:to>
    <xdr:sp macro="" textlink="">
      <xdr:nvSpPr>
        <xdr:cNvPr id="61" name="フローチャート: 判断 60">
          <a:extLst>
            <a:ext uri="{FF2B5EF4-FFF2-40B4-BE49-F238E27FC236}">
              <a16:creationId xmlns:a16="http://schemas.microsoft.com/office/drawing/2014/main" id="{00000000-0008-0000-0600-00003D000000}"/>
            </a:ext>
          </a:extLst>
        </xdr:cNvPr>
        <xdr:cNvSpPr/>
      </xdr:nvSpPr>
      <xdr:spPr>
        <a:xfrm>
          <a:off x="4584700" y="6251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92206</xdr:rowOff>
    </xdr:from>
    <xdr:to>
      <xdr:col>19</xdr:col>
      <xdr:colOff>177800</xdr:colOff>
      <xdr:row>33</xdr:row>
      <xdr:rowOff>63494</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flipV="1">
          <a:off x="2908300" y="5578606"/>
          <a:ext cx="889000" cy="14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105378</xdr:rowOff>
    </xdr:from>
    <xdr:to>
      <xdr:col>20</xdr:col>
      <xdr:colOff>38100</xdr:colOff>
      <xdr:row>37</xdr:row>
      <xdr:rowOff>35528</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3746500" y="6277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26655</xdr:rowOff>
    </xdr:from>
    <xdr:ext cx="599010" cy="259045"/>
    <xdr:sp macro="" textlink="">
      <xdr:nvSpPr>
        <xdr:cNvPr id="64" name="テキスト ボックス 63">
          <a:extLst>
            <a:ext uri="{FF2B5EF4-FFF2-40B4-BE49-F238E27FC236}">
              <a16:creationId xmlns:a16="http://schemas.microsoft.com/office/drawing/2014/main" id="{00000000-0008-0000-0600-000040000000}"/>
            </a:ext>
          </a:extLst>
        </xdr:cNvPr>
        <xdr:cNvSpPr txBox="1"/>
      </xdr:nvSpPr>
      <xdr:spPr>
        <a:xfrm>
          <a:off x="3497795" y="63703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63494</xdr:rowOff>
    </xdr:from>
    <xdr:to>
      <xdr:col>15</xdr:col>
      <xdr:colOff>50800</xdr:colOff>
      <xdr:row>34</xdr:row>
      <xdr:rowOff>113704</xdr:rowOff>
    </xdr:to>
    <xdr:cxnSp macro="">
      <xdr:nvCxnSpPr>
        <xdr:cNvPr id="65" name="直線コネクタ 64">
          <a:extLst>
            <a:ext uri="{FF2B5EF4-FFF2-40B4-BE49-F238E27FC236}">
              <a16:creationId xmlns:a16="http://schemas.microsoft.com/office/drawing/2014/main" id="{00000000-0008-0000-0600-000041000000}"/>
            </a:ext>
          </a:extLst>
        </xdr:cNvPr>
        <xdr:cNvCxnSpPr/>
      </xdr:nvCxnSpPr>
      <xdr:spPr>
        <a:xfrm flipV="1">
          <a:off x="2019300" y="5721344"/>
          <a:ext cx="889000" cy="221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143289</xdr:rowOff>
    </xdr:from>
    <xdr:to>
      <xdr:col>15</xdr:col>
      <xdr:colOff>101600</xdr:colOff>
      <xdr:row>37</xdr:row>
      <xdr:rowOff>73439</xdr:rowOff>
    </xdr:to>
    <xdr:sp macro="" textlink="">
      <xdr:nvSpPr>
        <xdr:cNvPr id="66" name="フローチャート: 判断 65">
          <a:extLst>
            <a:ext uri="{FF2B5EF4-FFF2-40B4-BE49-F238E27FC236}">
              <a16:creationId xmlns:a16="http://schemas.microsoft.com/office/drawing/2014/main" id="{00000000-0008-0000-0600-000042000000}"/>
            </a:ext>
          </a:extLst>
        </xdr:cNvPr>
        <xdr:cNvSpPr/>
      </xdr:nvSpPr>
      <xdr:spPr>
        <a:xfrm>
          <a:off x="2857500" y="6315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64566</xdr:rowOff>
    </xdr:from>
    <xdr:ext cx="599010" cy="259045"/>
    <xdr:sp macro="" textlink="">
      <xdr:nvSpPr>
        <xdr:cNvPr id="67" name="テキスト ボックス 66">
          <a:extLst>
            <a:ext uri="{FF2B5EF4-FFF2-40B4-BE49-F238E27FC236}">
              <a16:creationId xmlns:a16="http://schemas.microsoft.com/office/drawing/2014/main" id="{00000000-0008-0000-0600-000043000000}"/>
            </a:ext>
          </a:extLst>
        </xdr:cNvPr>
        <xdr:cNvSpPr txBox="1"/>
      </xdr:nvSpPr>
      <xdr:spPr>
        <a:xfrm>
          <a:off x="2608795" y="6408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141181</xdr:rowOff>
    </xdr:from>
    <xdr:to>
      <xdr:col>10</xdr:col>
      <xdr:colOff>114300</xdr:colOff>
      <xdr:row>34</xdr:row>
      <xdr:rowOff>113704</xdr:rowOff>
    </xdr:to>
    <xdr:cxnSp macro="">
      <xdr:nvCxnSpPr>
        <xdr:cNvPr id="68" name="直線コネクタ 67">
          <a:extLst>
            <a:ext uri="{FF2B5EF4-FFF2-40B4-BE49-F238E27FC236}">
              <a16:creationId xmlns:a16="http://schemas.microsoft.com/office/drawing/2014/main" id="{00000000-0008-0000-0600-000044000000}"/>
            </a:ext>
          </a:extLst>
        </xdr:cNvPr>
        <xdr:cNvCxnSpPr/>
      </xdr:nvCxnSpPr>
      <xdr:spPr>
        <a:xfrm>
          <a:off x="1130300" y="5799031"/>
          <a:ext cx="889000" cy="143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124306</xdr:rowOff>
    </xdr:from>
    <xdr:to>
      <xdr:col>10</xdr:col>
      <xdr:colOff>165100</xdr:colOff>
      <xdr:row>38</xdr:row>
      <xdr:rowOff>54456</xdr:rowOff>
    </xdr:to>
    <xdr:sp macro="" textlink="">
      <xdr:nvSpPr>
        <xdr:cNvPr id="69" name="フローチャート: 判断 68">
          <a:extLst>
            <a:ext uri="{FF2B5EF4-FFF2-40B4-BE49-F238E27FC236}">
              <a16:creationId xmlns:a16="http://schemas.microsoft.com/office/drawing/2014/main" id="{00000000-0008-0000-0600-000045000000}"/>
            </a:ext>
          </a:extLst>
        </xdr:cNvPr>
        <xdr:cNvSpPr/>
      </xdr:nvSpPr>
      <xdr:spPr>
        <a:xfrm>
          <a:off x="1968500" y="6467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38</xdr:row>
      <xdr:rowOff>45583</xdr:rowOff>
    </xdr:from>
    <xdr:ext cx="599010" cy="259045"/>
    <xdr:sp macro="" textlink="">
      <xdr:nvSpPr>
        <xdr:cNvPr id="70" name="テキスト ボックス 69">
          <a:extLst>
            <a:ext uri="{FF2B5EF4-FFF2-40B4-BE49-F238E27FC236}">
              <a16:creationId xmlns:a16="http://schemas.microsoft.com/office/drawing/2014/main" id="{00000000-0008-0000-0600-000046000000}"/>
            </a:ext>
          </a:extLst>
        </xdr:cNvPr>
        <xdr:cNvSpPr txBox="1"/>
      </xdr:nvSpPr>
      <xdr:spPr>
        <a:xfrm>
          <a:off x="1719795" y="65606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18647</xdr:rowOff>
    </xdr:from>
    <xdr:to>
      <xdr:col>6</xdr:col>
      <xdr:colOff>38100</xdr:colOff>
      <xdr:row>38</xdr:row>
      <xdr:rowOff>120247</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079500" y="6533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111374</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830795" y="66264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86102</xdr:rowOff>
    </xdr:from>
    <xdr:to>
      <xdr:col>24</xdr:col>
      <xdr:colOff>114300</xdr:colOff>
      <xdr:row>33</xdr:row>
      <xdr:rowOff>16252</xdr:rowOff>
    </xdr:to>
    <xdr:sp macro="" textlink="">
      <xdr:nvSpPr>
        <xdr:cNvPr id="78" name="楕円 77">
          <a:extLst>
            <a:ext uri="{FF2B5EF4-FFF2-40B4-BE49-F238E27FC236}">
              <a16:creationId xmlns:a16="http://schemas.microsoft.com/office/drawing/2014/main" id="{00000000-0008-0000-0600-00004E000000}"/>
            </a:ext>
          </a:extLst>
        </xdr:cNvPr>
        <xdr:cNvSpPr/>
      </xdr:nvSpPr>
      <xdr:spPr>
        <a:xfrm>
          <a:off x="4584700" y="5572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108979</xdr:rowOff>
    </xdr:from>
    <xdr:ext cx="599010" cy="259045"/>
    <xdr:sp macro="" textlink="">
      <xdr:nvSpPr>
        <xdr:cNvPr id="79" name="人件費該当値テキスト">
          <a:extLst>
            <a:ext uri="{FF2B5EF4-FFF2-40B4-BE49-F238E27FC236}">
              <a16:creationId xmlns:a16="http://schemas.microsoft.com/office/drawing/2014/main" id="{00000000-0008-0000-0600-00004F000000}"/>
            </a:ext>
          </a:extLst>
        </xdr:cNvPr>
        <xdr:cNvSpPr txBox="1"/>
      </xdr:nvSpPr>
      <xdr:spPr>
        <a:xfrm>
          <a:off x="4686300" y="5423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212,806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41406</xdr:rowOff>
    </xdr:from>
    <xdr:to>
      <xdr:col>20</xdr:col>
      <xdr:colOff>38100</xdr:colOff>
      <xdr:row>32</xdr:row>
      <xdr:rowOff>143006</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3746500" y="5527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30</xdr:row>
      <xdr:rowOff>159533</xdr:rowOff>
    </xdr:from>
    <xdr:ext cx="59901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3497795" y="5303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12694</xdr:rowOff>
    </xdr:from>
    <xdr:to>
      <xdr:col>15</xdr:col>
      <xdr:colOff>101600</xdr:colOff>
      <xdr:row>33</xdr:row>
      <xdr:rowOff>114294</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2857500" y="5670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31</xdr:row>
      <xdr:rowOff>130821</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2608795" y="54457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62904</xdr:rowOff>
    </xdr:from>
    <xdr:to>
      <xdr:col>10</xdr:col>
      <xdr:colOff>165100</xdr:colOff>
      <xdr:row>34</xdr:row>
      <xdr:rowOff>164504</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1968500" y="5892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33</xdr:row>
      <xdr:rowOff>9581</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1719795" y="56674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90381</xdr:rowOff>
    </xdr:from>
    <xdr:to>
      <xdr:col>6</xdr:col>
      <xdr:colOff>38100</xdr:colOff>
      <xdr:row>34</xdr:row>
      <xdr:rowOff>20531</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079500" y="5748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32</xdr:row>
      <xdr:rowOff>37058</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830795" y="55234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6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6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6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99" name="テキスト ボックス 98">
          <a:extLst>
            <a:ext uri="{FF2B5EF4-FFF2-40B4-BE49-F238E27FC236}">
              <a16:creationId xmlns:a16="http://schemas.microsoft.com/office/drawing/2014/main" id="{00000000-0008-0000-0600-000063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物件費グラフ枠">
          <a:extLst>
            <a:ext uri="{FF2B5EF4-FFF2-40B4-BE49-F238E27FC236}">
              <a16:creationId xmlns:a16="http://schemas.microsoft.com/office/drawing/2014/main" id="{00000000-0008-0000-06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55396</xdr:rowOff>
    </xdr:from>
    <xdr:to>
      <xdr:col>24</xdr:col>
      <xdr:colOff>62865</xdr:colOff>
      <xdr:row>59</xdr:row>
      <xdr:rowOff>42391</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flipV="1">
          <a:off x="4633595" y="8799346"/>
          <a:ext cx="1270" cy="13585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46218</xdr:rowOff>
    </xdr:from>
    <xdr:ext cx="534377" cy="259045"/>
    <xdr:sp macro="" textlink="">
      <xdr:nvSpPr>
        <xdr:cNvPr id="114" name="物件費最小値テキスト">
          <a:extLst>
            <a:ext uri="{FF2B5EF4-FFF2-40B4-BE49-F238E27FC236}">
              <a16:creationId xmlns:a16="http://schemas.microsoft.com/office/drawing/2014/main" id="{00000000-0008-0000-0600-000072000000}"/>
            </a:ext>
          </a:extLst>
        </xdr:cNvPr>
        <xdr:cNvSpPr txBox="1"/>
      </xdr:nvSpPr>
      <xdr:spPr>
        <a:xfrm>
          <a:off x="4686300" y="10161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51,891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42391</xdr:rowOff>
    </xdr:from>
    <xdr:to>
      <xdr:col>24</xdr:col>
      <xdr:colOff>152400</xdr:colOff>
      <xdr:row>59</xdr:row>
      <xdr:rowOff>42391</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101579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2073</xdr:rowOff>
    </xdr:from>
    <xdr:ext cx="690189" cy="259045"/>
    <xdr:sp macro="" textlink="">
      <xdr:nvSpPr>
        <xdr:cNvPr id="116" name="物件費最大値テキスト">
          <a:extLst>
            <a:ext uri="{FF2B5EF4-FFF2-40B4-BE49-F238E27FC236}">
              <a16:creationId xmlns:a16="http://schemas.microsoft.com/office/drawing/2014/main" id="{00000000-0008-0000-0600-000074000000}"/>
            </a:ext>
          </a:extLst>
        </xdr:cNvPr>
        <xdr:cNvSpPr txBox="1"/>
      </xdr:nvSpPr>
      <xdr:spPr>
        <a:xfrm>
          <a:off x="4686300" y="85745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1,299,945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55396</xdr:rowOff>
    </xdr:from>
    <xdr:to>
      <xdr:col>24</xdr:col>
      <xdr:colOff>152400</xdr:colOff>
      <xdr:row>51</xdr:row>
      <xdr:rowOff>55396</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a:off x="4546600" y="87993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46202</xdr:rowOff>
    </xdr:from>
    <xdr:to>
      <xdr:col>24</xdr:col>
      <xdr:colOff>63500</xdr:colOff>
      <xdr:row>58</xdr:row>
      <xdr:rowOff>60915</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3797300" y="9990302"/>
          <a:ext cx="838200" cy="14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41213</xdr:rowOff>
    </xdr:from>
    <xdr:ext cx="599010" cy="259045"/>
    <xdr:sp macro="" textlink="">
      <xdr:nvSpPr>
        <xdr:cNvPr id="119" name="物件費平均値テキスト">
          <a:extLst>
            <a:ext uri="{FF2B5EF4-FFF2-40B4-BE49-F238E27FC236}">
              <a16:creationId xmlns:a16="http://schemas.microsoft.com/office/drawing/2014/main" id="{00000000-0008-0000-0600-000077000000}"/>
            </a:ext>
          </a:extLst>
        </xdr:cNvPr>
        <xdr:cNvSpPr txBox="1"/>
      </xdr:nvSpPr>
      <xdr:spPr>
        <a:xfrm>
          <a:off x="4686300" y="99853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62786</xdr:rowOff>
    </xdr:from>
    <xdr:to>
      <xdr:col>24</xdr:col>
      <xdr:colOff>114300</xdr:colOff>
      <xdr:row>58</xdr:row>
      <xdr:rowOff>164386</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4584700" y="10006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115250</xdr:rowOff>
    </xdr:from>
    <xdr:to>
      <xdr:col>19</xdr:col>
      <xdr:colOff>177800</xdr:colOff>
      <xdr:row>58</xdr:row>
      <xdr:rowOff>46202</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2908300" y="9887900"/>
          <a:ext cx="889000" cy="102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77673</xdr:rowOff>
    </xdr:from>
    <xdr:to>
      <xdr:col>20</xdr:col>
      <xdr:colOff>38100</xdr:colOff>
      <xdr:row>59</xdr:row>
      <xdr:rowOff>7823</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3746500" y="10021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170400</xdr:rowOff>
    </xdr:from>
    <xdr:ext cx="599010"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3497795" y="10114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115250</xdr:rowOff>
    </xdr:from>
    <xdr:to>
      <xdr:col>15</xdr:col>
      <xdr:colOff>50800</xdr:colOff>
      <xdr:row>57</xdr:row>
      <xdr:rowOff>132124</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flipV="1">
          <a:off x="2019300" y="9887900"/>
          <a:ext cx="889000" cy="16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96667</xdr:rowOff>
    </xdr:from>
    <xdr:to>
      <xdr:col>15</xdr:col>
      <xdr:colOff>101600</xdr:colOff>
      <xdr:row>59</xdr:row>
      <xdr:rowOff>26817</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2857500" y="10040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59</xdr:row>
      <xdr:rowOff>17944</xdr:rowOff>
    </xdr:from>
    <xdr:ext cx="599010"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2608795" y="10133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132124</xdr:rowOff>
    </xdr:from>
    <xdr:to>
      <xdr:col>10</xdr:col>
      <xdr:colOff>114300</xdr:colOff>
      <xdr:row>57</xdr:row>
      <xdr:rowOff>166320</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flipV="1">
          <a:off x="1130300" y="9904774"/>
          <a:ext cx="889000" cy="34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96419</xdr:rowOff>
    </xdr:from>
    <xdr:to>
      <xdr:col>10</xdr:col>
      <xdr:colOff>165100</xdr:colOff>
      <xdr:row>59</xdr:row>
      <xdr:rowOff>26569</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968500" y="10040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59</xdr:row>
      <xdr:rowOff>17696</xdr:rowOff>
    </xdr:from>
    <xdr:ext cx="59901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1719795" y="10133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96804</xdr:rowOff>
    </xdr:from>
    <xdr:to>
      <xdr:col>6</xdr:col>
      <xdr:colOff>38100</xdr:colOff>
      <xdr:row>59</xdr:row>
      <xdr:rowOff>26954</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1079500" y="10040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59</xdr:row>
      <xdr:rowOff>18081</xdr:rowOff>
    </xdr:from>
    <xdr:ext cx="59901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830795" y="10133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10115</xdr:rowOff>
    </xdr:from>
    <xdr:to>
      <xdr:col>24</xdr:col>
      <xdr:colOff>114300</xdr:colOff>
      <xdr:row>58</xdr:row>
      <xdr:rowOff>111715</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4584700" y="9954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32992</xdr:rowOff>
    </xdr:from>
    <xdr:ext cx="599010" cy="259045"/>
    <xdr:sp macro="" textlink="">
      <xdr:nvSpPr>
        <xdr:cNvPr id="138" name="物件費該当値テキスト">
          <a:extLst>
            <a:ext uri="{FF2B5EF4-FFF2-40B4-BE49-F238E27FC236}">
              <a16:creationId xmlns:a16="http://schemas.microsoft.com/office/drawing/2014/main" id="{00000000-0008-0000-0600-00008A000000}"/>
            </a:ext>
          </a:extLst>
        </xdr:cNvPr>
        <xdr:cNvSpPr txBox="1"/>
      </xdr:nvSpPr>
      <xdr:spPr>
        <a:xfrm>
          <a:off x="4686300" y="9805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166852</xdr:rowOff>
    </xdr:from>
    <xdr:to>
      <xdr:col>20</xdr:col>
      <xdr:colOff>38100</xdr:colOff>
      <xdr:row>58</xdr:row>
      <xdr:rowOff>97002</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3746500" y="9939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113529</xdr:rowOff>
    </xdr:from>
    <xdr:ext cx="59901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3497795" y="97147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64450</xdr:rowOff>
    </xdr:from>
    <xdr:to>
      <xdr:col>15</xdr:col>
      <xdr:colOff>101600</xdr:colOff>
      <xdr:row>57</xdr:row>
      <xdr:rowOff>166050</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2857500" y="9837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11127</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2608795" y="96123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81324</xdr:rowOff>
    </xdr:from>
    <xdr:to>
      <xdr:col>10</xdr:col>
      <xdr:colOff>165100</xdr:colOff>
      <xdr:row>58</xdr:row>
      <xdr:rowOff>11474</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968500" y="9853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28001</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1719795" y="96292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115520</xdr:rowOff>
    </xdr:from>
    <xdr:to>
      <xdr:col>6</xdr:col>
      <xdr:colOff>38100</xdr:colOff>
      <xdr:row>58</xdr:row>
      <xdr:rowOff>45670</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1079500" y="9888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62197</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830795" y="9663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144434</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74</xdr:row>
      <xdr:rowOff>160762</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5642</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6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維持補修費グラフ枠">
          <a:extLst>
            <a:ext uri="{FF2B5EF4-FFF2-40B4-BE49-F238E27FC236}">
              <a16:creationId xmlns:a16="http://schemas.microsoft.com/office/drawing/2014/main" id="{00000000-0008-0000-06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128498</xdr:rowOff>
    </xdr:from>
    <xdr:to>
      <xdr:col>24</xdr:col>
      <xdr:colOff>62865</xdr:colOff>
      <xdr:row>79</xdr:row>
      <xdr:rowOff>82452</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4633595" y="12129998"/>
          <a:ext cx="1270" cy="14970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86279</xdr:rowOff>
    </xdr:from>
    <xdr:ext cx="469744" cy="259045"/>
    <xdr:sp macro="" textlink="">
      <xdr:nvSpPr>
        <xdr:cNvPr id="173" name="維持補修費最小値テキスト">
          <a:extLst>
            <a:ext uri="{FF2B5EF4-FFF2-40B4-BE49-F238E27FC236}">
              <a16:creationId xmlns:a16="http://schemas.microsoft.com/office/drawing/2014/main" id="{00000000-0008-0000-0600-0000AD000000}"/>
            </a:ext>
          </a:extLst>
        </xdr:cNvPr>
        <xdr:cNvSpPr txBox="1"/>
      </xdr:nvSpPr>
      <xdr:spPr>
        <a:xfrm>
          <a:off x="4686300" y="13630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82452</xdr:rowOff>
    </xdr:from>
    <xdr:to>
      <xdr:col>24</xdr:col>
      <xdr:colOff>152400</xdr:colOff>
      <xdr:row>79</xdr:row>
      <xdr:rowOff>82452</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a:off x="4546600" y="136270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75175</xdr:rowOff>
    </xdr:from>
    <xdr:ext cx="534377" cy="259045"/>
    <xdr:sp macro="" textlink="">
      <xdr:nvSpPr>
        <xdr:cNvPr id="175" name="維持補修費最大値テキスト">
          <a:extLst>
            <a:ext uri="{FF2B5EF4-FFF2-40B4-BE49-F238E27FC236}">
              <a16:creationId xmlns:a16="http://schemas.microsoft.com/office/drawing/2014/main" id="{00000000-0008-0000-0600-0000AF000000}"/>
            </a:ext>
          </a:extLst>
        </xdr:cNvPr>
        <xdr:cNvSpPr txBox="1"/>
      </xdr:nvSpPr>
      <xdr:spPr>
        <a:xfrm>
          <a:off x="4686300" y="11905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128498</xdr:rowOff>
    </xdr:from>
    <xdr:to>
      <xdr:col>24</xdr:col>
      <xdr:colOff>152400</xdr:colOff>
      <xdr:row>70</xdr:row>
      <xdr:rowOff>128498</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4546600" y="121299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123404</xdr:rowOff>
    </xdr:from>
    <xdr:to>
      <xdr:col>24</xdr:col>
      <xdr:colOff>63500</xdr:colOff>
      <xdr:row>76</xdr:row>
      <xdr:rowOff>69470</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3797300" y="12982154"/>
          <a:ext cx="838200" cy="117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74675</xdr:rowOff>
    </xdr:from>
    <xdr:ext cx="534377" cy="259045"/>
    <xdr:sp macro="" textlink="">
      <xdr:nvSpPr>
        <xdr:cNvPr id="178" name="維持補修費平均値テキスト">
          <a:extLst>
            <a:ext uri="{FF2B5EF4-FFF2-40B4-BE49-F238E27FC236}">
              <a16:creationId xmlns:a16="http://schemas.microsoft.com/office/drawing/2014/main" id="{00000000-0008-0000-0600-0000B2000000}"/>
            </a:ext>
          </a:extLst>
        </xdr:cNvPr>
        <xdr:cNvSpPr txBox="1"/>
      </xdr:nvSpPr>
      <xdr:spPr>
        <a:xfrm>
          <a:off x="4686300" y="132763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96248</xdr:rowOff>
    </xdr:from>
    <xdr:to>
      <xdr:col>24</xdr:col>
      <xdr:colOff>114300</xdr:colOff>
      <xdr:row>78</xdr:row>
      <xdr:rowOff>26398</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4584700" y="13297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123404</xdr:rowOff>
    </xdr:from>
    <xdr:to>
      <xdr:col>19</xdr:col>
      <xdr:colOff>177800</xdr:colOff>
      <xdr:row>76</xdr:row>
      <xdr:rowOff>35638</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2908300" y="12982154"/>
          <a:ext cx="889000" cy="83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89063</xdr:rowOff>
    </xdr:from>
    <xdr:to>
      <xdr:col>20</xdr:col>
      <xdr:colOff>38100</xdr:colOff>
      <xdr:row>78</xdr:row>
      <xdr:rowOff>19213</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3746500" y="13290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10340</xdr:rowOff>
    </xdr:from>
    <xdr:ext cx="534377"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3530111" y="13383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35638</xdr:rowOff>
    </xdr:from>
    <xdr:to>
      <xdr:col>15</xdr:col>
      <xdr:colOff>50800</xdr:colOff>
      <xdr:row>76</xdr:row>
      <xdr:rowOff>106471</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flipV="1">
          <a:off x="2019300" y="13065838"/>
          <a:ext cx="889000" cy="70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148548</xdr:rowOff>
    </xdr:from>
    <xdr:to>
      <xdr:col>15</xdr:col>
      <xdr:colOff>101600</xdr:colOff>
      <xdr:row>78</xdr:row>
      <xdr:rowOff>78698</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2857500" y="13350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69825</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2641111" y="13442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106471</xdr:rowOff>
    </xdr:from>
    <xdr:to>
      <xdr:col>10</xdr:col>
      <xdr:colOff>114300</xdr:colOff>
      <xdr:row>77</xdr:row>
      <xdr:rowOff>117461</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flipV="1">
          <a:off x="1130300" y="13136671"/>
          <a:ext cx="889000" cy="182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59982</xdr:rowOff>
    </xdr:from>
    <xdr:to>
      <xdr:col>10</xdr:col>
      <xdr:colOff>165100</xdr:colOff>
      <xdr:row>78</xdr:row>
      <xdr:rowOff>161582</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1968500" y="13433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152709</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784428" y="13525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40404</xdr:rowOff>
    </xdr:from>
    <xdr:to>
      <xdr:col>6</xdr:col>
      <xdr:colOff>38100</xdr:colOff>
      <xdr:row>78</xdr:row>
      <xdr:rowOff>142004</xdr:rowOff>
    </xdr:to>
    <xdr:sp macro="" textlink="">
      <xdr:nvSpPr>
        <xdr:cNvPr id="189" name="フローチャート: 判断 188">
          <a:extLst>
            <a:ext uri="{FF2B5EF4-FFF2-40B4-BE49-F238E27FC236}">
              <a16:creationId xmlns:a16="http://schemas.microsoft.com/office/drawing/2014/main" id="{00000000-0008-0000-0600-0000BD000000}"/>
            </a:ext>
          </a:extLst>
        </xdr:cNvPr>
        <xdr:cNvSpPr/>
      </xdr:nvSpPr>
      <xdr:spPr>
        <a:xfrm>
          <a:off x="1079500" y="13413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133131</xdr:rowOff>
    </xdr:from>
    <xdr:ext cx="534377"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863111" y="13506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18670</xdr:rowOff>
    </xdr:from>
    <xdr:to>
      <xdr:col>24</xdr:col>
      <xdr:colOff>114300</xdr:colOff>
      <xdr:row>76</xdr:row>
      <xdr:rowOff>120270</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4584700" y="13048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41548</xdr:rowOff>
    </xdr:from>
    <xdr:ext cx="534377" cy="259045"/>
    <xdr:sp macro="" textlink="">
      <xdr:nvSpPr>
        <xdr:cNvPr id="197" name="維持補修費該当値テキスト">
          <a:extLst>
            <a:ext uri="{FF2B5EF4-FFF2-40B4-BE49-F238E27FC236}">
              <a16:creationId xmlns:a16="http://schemas.microsoft.com/office/drawing/2014/main" id="{00000000-0008-0000-0600-0000C5000000}"/>
            </a:ext>
          </a:extLst>
        </xdr:cNvPr>
        <xdr:cNvSpPr txBox="1"/>
      </xdr:nvSpPr>
      <xdr:spPr>
        <a:xfrm>
          <a:off x="4686300" y="12900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72604</xdr:rowOff>
    </xdr:from>
    <xdr:to>
      <xdr:col>20</xdr:col>
      <xdr:colOff>38100</xdr:colOff>
      <xdr:row>76</xdr:row>
      <xdr:rowOff>2753</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3746500" y="1293135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74</xdr:row>
      <xdr:rowOff>19281</xdr:rowOff>
    </xdr:from>
    <xdr:ext cx="534377"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3530111" y="12706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156288</xdr:rowOff>
    </xdr:from>
    <xdr:to>
      <xdr:col>15</xdr:col>
      <xdr:colOff>101600</xdr:colOff>
      <xdr:row>76</xdr:row>
      <xdr:rowOff>86438</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2857500" y="13015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102965</xdr:rowOff>
    </xdr:from>
    <xdr:ext cx="534377"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2641111" y="12790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55671</xdr:rowOff>
    </xdr:from>
    <xdr:to>
      <xdr:col>10</xdr:col>
      <xdr:colOff>165100</xdr:colOff>
      <xdr:row>76</xdr:row>
      <xdr:rowOff>157271</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1968500" y="13085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2348</xdr:rowOff>
    </xdr:from>
    <xdr:ext cx="534377"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1752111" y="12861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66661</xdr:rowOff>
    </xdr:from>
    <xdr:to>
      <xdr:col>6</xdr:col>
      <xdr:colOff>38100</xdr:colOff>
      <xdr:row>77</xdr:row>
      <xdr:rowOff>168261</xdr:rowOff>
    </xdr:to>
    <xdr:sp macro="" textlink="">
      <xdr:nvSpPr>
        <xdr:cNvPr id="204" name="楕円 203">
          <a:extLst>
            <a:ext uri="{FF2B5EF4-FFF2-40B4-BE49-F238E27FC236}">
              <a16:creationId xmlns:a16="http://schemas.microsoft.com/office/drawing/2014/main" id="{00000000-0008-0000-0600-0000CC000000}"/>
            </a:ext>
          </a:extLst>
        </xdr:cNvPr>
        <xdr:cNvSpPr/>
      </xdr:nvSpPr>
      <xdr:spPr>
        <a:xfrm>
          <a:off x="1079500" y="13268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13338</xdr:rowOff>
    </xdr:from>
    <xdr:ext cx="534377" cy="259045"/>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863111" y="13043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a:extLst>
            <a:ext uri="{FF2B5EF4-FFF2-40B4-BE49-F238E27FC236}">
              <a16:creationId xmlns:a16="http://schemas.microsoft.com/office/drawing/2014/main" id="{00000000-0008-0000-06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150000</xdr:rowOff>
    </xdr:from>
    <xdr:to>
      <xdr:col>24</xdr:col>
      <xdr:colOff>62865</xdr:colOff>
      <xdr:row>98</xdr:row>
      <xdr:rowOff>14897</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4633595" y="15409050"/>
          <a:ext cx="1270" cy="14079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18724</xdr:rowOff>
    </xdr:from>
    <xdr:ext cx="534377" cy="259045"/>
    <xdr:sp macro="" textlink="">
      <xdr:nvSpPr>
        <xdr:cNvPr id="231" name="扶助費最小値テキスト">
          <a:extLst>
            <a:ext uri="{FF2B5EF4-FFF2-40B4-BE49-F238E27FC236}">
              <a16:creationId xmlns:a16="http://schemas.microsoft.com/office/drawing/2014/main" id="{00000000-0008-0000-0600-0000E7000000}"/>
            </a:ext>
          </a:extLst>
        </xdr:cNvPr>
        <xdr:cNvSpPr txBox="1"/>
      </xdr:nvSpPr>
      <xdr:spPr>
        <a:xfrm>
          <a:off x="4686300" y="16820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14897</xdr:rowOff>
    </xdr:from>
    <xdr:to>
      <xdr:col>24</xdr:col>
      <xdr:colOff>152400</xdr:colOff>
      <xdr:row>98</xdr:row>
      <xdr:rowOff>14897</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4546600" y="16816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96677</xdr:rowOff>
    </xdr:from>
    <xdr:ext cx="599010" cy="259045"/>
    <xdr:sp macro="" textlink="">
      <xdr:nvSpPr>
        <xdr:cNvPr id="233" name="扶助費最大値テキスト">
          <a:extLst>
            <a:ext uri="{FF2B5EF4-FFF2-40B4-BE49-F238E27FC236}">
              <a16:creationId xmlns:a16="http://schemas.microsoft.com/office/drawing/2014/main" id="{00000000-0008-0000-0600-0000E9000000}"/>
            </a:ext>
          </a:extLst>
        </xdr:cNvPr>
        <xdr:cNvSpPr txBox="1"/>
      </xdr:nvSpPr>
      <xdr:spPr>
        <a:xfrm>
          <a:off x="4686300" y="15184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150000</xdr:rowOff>
    </xdr:from>
    <xdr:to>
      <xdr:col>24</xdr:col>
      <xdr:colOff>152400</xdr:colOff>
      <xdr:row>89</xdr:row>
      <xdr:rowOff>150000</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5409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125971</xdr:rowOff>
    </xdr:from>
    <xdr:to>
      <xdr:col>24</xdr:col>
      <xdr:colOff>63500</xdr:colOff>
      <xdr:row>96</xdr:row>
      <xdr:rowOff>133350</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3797300" y="16413721"/>
          <a:ext cx="838200" cy="178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169015</xdr:rowOff>
    </xdr:from>
    <xdr:ext cx="534377" cy="259045"/>
    <xdr:sp macro="" textlink="">
      <xdr:nvSpPr>
        <xdr:cNvPr id="236" name="扶助費平均値テキスト">
          <a:extLst>
            <a:ext uri="{FF2B5EF4-FFF2-40B4-BE49-F238E27FC236}">
              <a16:creationId xmlns:a16="http://schemas.microsoft.com/office/drawing/2014/main" id="{00000000-0008-0000-0600-0000EC000000}"/>
            </a:ext>
          </a:extLst>
        </xdr:cNvPr>
        <xdr:cNvSpPr txBox="1"/>
      </xdr:nvSpPr>
      <xdr:spPr>
        <a:xfrm>
          <a:off x="4686300" y="162853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146138</xdr:rowOff>
    </xdr:from>
    <xdr:to>
      <xdr:col>24</xdr:col>
      <xdr:colOff>114300</xdr:colOff>
      <xdr:row>96</xdr:row>
      <xdr:rowOff>76288</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4584700" y="16433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125971</xdr:rowOff>
    </xdr:from>
    <xdr:to>
      <xdr:col>19</xdr:col>
      <xdr:colOff>177800</xdr:colOff>
      <xdr:row>97</xdr:row>
      <xdr:rowOff>134238</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2908300" y="16413721"/>
          <a:ext cx="889000" cy="351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12078</xdr:rowOff>
    </xdr:from>
    <xdr:to>
      <xdr:col>20</xdr:col>
      <xdr:colOff>38100</xdr:colOff>
      <xdr:row>95</xdr:row>
      <xdr:rowOff>113678</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3746500" y="16299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130205</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3530111" y="16075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134238</xdr:rowOff>
    </xdr:from>
    <xdr:to>
      <xdr:col>15</xdr:col>
      <xdr:colOff>50800</xdr:colOff>
      <xdr:row>97</xdr:row>
      <xdr:rowOff>135407</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019300" y="16764888"/>
          <a:ext cx="889000" cy="1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101994</xdr:rowOff>
    </xdr:from>
    <xdr:to>
      <xdr:col>15</xdr:col>
      <xdr:colOff>101600</xdr:colOff>
      <xdr:row>97</xdr:row>
      <xdr:rowOff>32144</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2857500" y="16561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48671</xdr:rowOff>
    </xdr:from>
    <xdr:ext cx="534377"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2641111" y="16336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135407</xdr:rowOff>
    </xdr:from>
    <xdr:to>
      <xdr:col>10</xdr:col>
      <xdr:colOff>114300</xdr:colOff>
      <xdr:row>97</xdr:row>
      <xdr:rowOff>163094</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1130300" y="16766057"/>
          <a:ext cx="889000" cy="27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132601</xdr:rowOff>
    </xdr:from>
    <xdr:to>
      <xdr:col>10</xdr:col>
      <xdr:colOff>165100</xdr:colOff>
      <xdr:row>97</xdr:row>
      <xdr:rowOff>62751</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1968500" y="16591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79278</xdr:rowOff>
    </xdr:from>
    <xdr:ext cx="534377"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752111" y="16367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142278</xdr:rowOff>
    </xdr:from>
    <xdr:to>
      <xdr:col>6</xdr:col>
      <xdr:colOff>38100</xdr:colOff>
      <xdr:row>97</xdr:row>
      <xdr:rowOff>72428</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079500" y="16601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88955</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863111" y="16376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82550</xdr:rowOff>
    </xdr:from>
    <xdr:to>
      <xdr:col>24</xdr:col>
      <xdr:colOff>114300</xdr:colOff>
      <xdr:row>97</xdr:row>
      <xdr:rowOff>12700</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4584700" y="16541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60977</xdr:rowOff>
    </xdr:from>
    <xdr:ext cx="534377" cy="259045"/>
    <xdr:sp macro="" textlink="">
      <xdr:nvSpPr>
        <xdr:cNvPr id="255" name="扶助費該当値テキスト">
          <a:extLst>
            <a:ext uri="{FF2B5EF4-FFF2-40B4-BE49-F238E27FC236}">
              <a16:creationId xmlns:a16="http://schemas.microsoft.com/office/drawing/2014/main" id="{00000000-0008-0000-0600-0000FF000000}"/>
            </a:ext>
          </a:extLst>
        </xdr:cNvPr>
        <xdr:cNvSpPr txBox="1"/>
      </xdr:nvSpPr>
      <xdr:spPr>
        <a:xfrm>
          <a:off x="4686300" y="16520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75171</xdr:rowOff>
    </xdr:from>
    <xdr:to>
      <xdr:col>20</xdr:col>
      <xdr:colOff>38100</xdr:colOff>
      <xdr:row>96</xdr:row>
      <xdr:rowOff>5321</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3746500" y="16362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167898</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3530111" y="16455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83438</xdr:rowOff>
    </xdr:from>
    <xdr:to>
      <xdr:col>15</xdr:col>
      <xdr:colOff>101600</xdr:colOff>
      <xdr:row>98</xdr:row>
      <xdr:rowOff>13588</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2857500" y="16714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4715</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2641111" y="16806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84607</xdr:rowOff>
    </xdr:from>
    <xdr:to>
      <xdr:col>10</xdr:col>
      <xdr:colOff>165100</xdr:colOff>
      <xdr:row>98</xdr:row>
      <xdr:rowOff>14757</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1968500" y="16715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5884</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1752111" y="16807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112294</xdr:rowOff>
    </xdr:from>
    <xdr:to>
      <xdr:col>6</xdr:col>
      <xdr:colOff>38100</xdr:colOff>
      <xdr:row>98</xdr:row>
      <xdr:rowOff>42444</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079500" y="16742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33571</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863111" y="168356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6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5" name="テキスト ボックス 284">
          <a:extLst>
            <a:ext uri="{FF2B5EF4-FFF2-40B4-BE49-F238E27FC236}">
              <a16:creationId xmlns:a16="http://schemas.microsoft.com/office/drawing/2014/main" id="{00000000-0008-0000-0600-00001D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補助費等グラフ枠">
          <a:extLst>
            <a:ext uri="{FF2B5EF4-FFF2-40B4-BE49-F238E27FC236}">
              <a16:creationId xmlns:a16="http://schemas.microsoft.com/office/drawing/2014/main" id="{00000000-0008-0000-0600-00001E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35</xdr:row>
      <xdr:rowOff>169035</xdr:rowOff>
    </xdr:from>
    <xdr:to>
      <xdr:col>54</xdr:col>
      <xdr:colOff>189865</xdr:colOff>
      <xdr:row>38</xdr:row>
      <xdr:rowOff>87330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flipV="1">
          <a:off x="10475595" y="6169785"/>
          <a:ext cx="1270" cy="432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91157</xdr:rowOff>
    </xdr:from>
    <xdr:ext cx="534377" cy="259045"/>
    <xdr:sp macro="" textlink="">
      <xdr:nvSpPr>
        <xdr:cNvPr id="288" name="補助費等最小値テキスト">
          <a:extLst>
            <a:ext uri="{FF2B5EF4-FFF2-40B4-BE49-F238E27FC236}">
              <a16:creationId xmlns:a16="http://schemas.microsoft.com/office/drawing/2014/main" id="{00000000-0008-0000-0600-000020010000}"/>
            </a:ext>
          </a:extLst>
        </xdr:cNvPr>
        <xdr:cNvSpPr txBox="1"/>
      </xdr:nvSpPr>
      <xdr:spPr>
        <a:xfrm>
          <a:off x="10528300" y="6606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67,491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87330</xdr:rowOff>
    </xdr:from>
    <xdr:to>
      <xdr:col>55</xdr:col>
      <xdr:colOff>88900</xdr:colOff>
      <xdr:row>38</xdr:row>
      <xdr:rowOff>87330</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6602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115712</xdr:rowOff>
    </xdr:from>
    <xdr:ext cx="599010" cy="259045"/>
    <xdr:sp macro="" textlink="">
      <xdr:nvSpPr>
        <xdr:cNvPr id="290" name="補助費等最大値テキスト">
          <a:extLst>
            <a:ext uri="{FF2B5EF4-FFF2-40B4-BE49-F238E27FC236}">
              <a16:creationId xmlns:a16="http://schemas.microsoft.com/office/drawing/2014/main" id="{00000000-0008-0000-0600-000022010000}"/>
            </a:ext>
          </a:extLst>
        </xdr:cNvPr>
        <xdr:cNvSpPr txBox="1"/>
      </xdr:nvSpPr>
      <xdr:spPr>
        <a:xfrm>
          <a:off x="10528300" y="59450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169035</xdr:rowOff>
    </xdr:from>
    <xdr:to>
      <xdr:col>55</xdr:col>
      <xdr:colOff>88900</xdr:colOff>
      <xdr:row>35</xdr:row>
      <xdr:rowOff>169035</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a:off x="10388600" y="61697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149435</xdr:rowOff>
    </xdr:from>
    <xdr:to>
      <xdr:col>55</xdr:col>
      <xdr:colOff>0</xdr:colOff>
      <xdr:row>36</xdr:row>
      <xdr:rowOff>72665</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9639300" y="5978735"/>
          <a:ext cx="838200" cy="266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43368</xdr:rowOff>
    </xdr:from>
    <xdr:ext cx="599010" cy="259045"/>
    <xdr:sp macro="" textlink="">
      <xdr:nvSpPr>
        <xdr:cNvPr id="293" name="補助費等平均値テキスト">
          <a:extLst>
            <a:ext uri="{FF2B5EF4-FFF2-40B4-BE49-F238E27FC236}">
              <a16:creationId xmlns:a16="http://schemas.microsoft.com/office/drawing/2014/main" id="{00000000-0008-0000-0600-000025010000}"/>
            </a:ext>
          </a:extLst>
        </xdr:cNvPr>
        <xdr:cNvSpPr txBox="1"/>
      </xdr:nvSpPr>
      <xdr:spPr>
        <a:xfrm>
          <a:off x="10528300" y="63870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64941</xdr:rowOff>
    </xdr:from>
    <xdr:to>
      <xdr:col>55</xdr:col>
      <xdr:colOff>50800</xdr:colOff>
      <xdr:row>37</xdr:row>
      <xdr:rowOff>166541</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10426700" y="640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30</xdr:row>
      <xdr:rowOff>60995</xdr:rowOff>
    </xdr:from>
    <xdr:to>
      <xdr:col>50</xdr:col>
      <xdr:colOff>114300</xdr:colOff>
      <xdr:row>34</xdr:row>
      <xdr:rowOff>149435</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8750300" y="5204495"/>
          <a:ext cx="889000" cy="774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83705</xdr:rowOff>
    </xdr:from>
    <xdr:to>
      <xdr:col>50</xdr:col>
      <xdr:colOff>165100</xdr:colOff>
      <xdr:row>38</xdr:row>
      <xdr:rowOff>13855</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9588500" y="6427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38</xdr:row>
      <xdr:rowOff>4982</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9339795" y="6520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30</xdr:row>
      <xdr:rowOff>60995</xdr:rowOff>
    </xdr:from>
    <xdr:to>
      <xdr:col>45</xdr:col>
      <xdr:colOff>177800</xdr:colOff>
      <xdr:row>35</xdr:row>
      <xdr:rowOff>53906</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7861300" y="5204495"/>
          <a:ext cx="889000" cy="850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58210</xdr:rowOff>
    </xdr:from>
    <xdr:to>
      <xdr:col>46</xdr:col>
      <xdr:colOff>38100</xdr:colOff>
      <xdr:row>36</xdr:row>
      <xdr:rowOff>159810</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8699500" y="6230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150937</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8450795" y="6323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50999</xdr:rowOff>
    </xdr:from>
    <xdr:to>
      <xdr:col>41</xdr:col>
      <xdr:colOff>50800</xdr:colOff>
      <xdr:row>35</xdr:row>
      <xdr:rowOff>53906</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a:off x="6972300" y="6051749"/>
          <a:ext cx="889000" cy="2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145162</xdr:rowOff>
    </xdr:from>
    <xdr:to>
      <xdr:col>41</xdr:col>
      <xdr:colOff>101600</xdr:colOff>
      <xdr:row>38</xdr:row>
      <xdr:rowOff>75312</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7810500" y="6488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38</xdr:row>
      <xdr:rowOff>66439</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561795" y="65815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149925</xdr:rowOff>
    </xdr:from>
    <xdr:to>
      <xdr:col>36</xdr:col>
      <xdr:colOff>165100</xdr:colOff>
      <xdr:row>38</xdr:row>
      <xdr:rowOff>80075</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6921500" y="6493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71202</xdr:rowOff>
    </xdr:from>
    <xdr:ext cx="534377"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6705111" y="65863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21865</xdr:rowOff>
    </xdr:from>
    <xdr:to>
      <xdr:col>55</xdr:col>
      <xdr:colOff>50800</xdr:colOff>
      <xdr:row>36</xdr:row>
      <xdr:rowOff>123465</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10426700" y="6194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108242</xdr:rowOff>
    </xdr:from>
    <xdr:ext cx="599010" cy="259045"/>
    <xdr:sp macro="" textlink="">
      <xdr:nvSpPr>
        <xdr:cNvPr id="312" name="補助費等該当値テキスト">
          <a:extLst>
            <a:ext uri="{FF2B5EF4-FFF2-40B4-BE49-F238E27FC236}">
              <a16:creationId xmlns:a16="http://schemas.microsoft.com/office/drawing/2014/main" id="{00000000-0008-0000-0600-000038010000}"/>
            </a:ext>
          </a:extLst>
        </xdr:cNvPr>
        <xdr:cNvSpPr txBox="1"/>
      </xdr:nvSpPr>
      <xdr:spPr>
        <a:xfrm>
          <a:off x="10528300" y="6108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255,189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98635</xdr:rowOff>
    </xdr:from>
    <xdr:to>
      <xdr:col>50</xdr:col>
      <xdr:colOff>165100</xdr:colOff>
      <xdr:row>35</xdr:row>
      <xdr:rowOff>28785</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9588500" y="5927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45312</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9339795" y="5703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30</xdr:row>
      <xdr:rowOff>10195</xdr:rowOff>
    </xdr:from>
    <xdr:to>
      <xdr:col>46</xdr:col>
      <xdr:colOff>38100</xdr:colOff>
      <xdr:row>30</xdr:row>
      <xdr:rowOff>111795</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8699500" y="5153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28</xdr:row>
      <xdr:rowOff>128322</xdr:rowOff>
    </xdr:from>
    <xdr:ext cx="599010"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8450795" y="4928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3106</xdr:rowOff>
    </xdr:from>
    <xdr:to>
      <xdr:col>41</xdr:col>
      <xdr:colOff>101600</xdr:colOff>
      <xdr:row>35</xdr:row>
      <xdr:rowOff>104706</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7810500" y="6003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121233</xdr:rowOff>
    </xdr:from>
    <xdr:ext cx="599010"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7561795" y="5779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199</xdr:rowOff>
    </xdr:from>
    <xdr:to>
      <xdr:col>36</xdr:col>
      <xdr:colOff>165100</xdr:colOff>
      <xdr:row>35</xdr:row>
      <xdr:rowOff>101799</xdr:rowOff>
    </xdr:to>
    <xdr:sp macro="" textlink="">
      <xdr:nvSpPr>
        <xdr:cNvPr id="319" name="楕円 318">
          <a:extLst>
            <a:ext uri="{FF2B5EF4-FFF2-40B4-BE49-F238E27FC236}">
              <a16:creationId xmlns:a16="http://schemas.microsoft.com/office/drawing/2014/main" id="{00000000-0008-0000-0600-00003F010000}"/>
            </a:ext>
          </a:extLst>
        </xdr:cNvPr>
        <xdr:cNvSpPr/>
      </xdr:nvSpPr>
      <xdr:spPr>
        <a:xfrm>
          <a:off x="6921500" y="6000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33</xdr:row>
      <xdr:rowOff>118326</xdr:rowOff>
    </xdr:from>
    <xdr:ext cx="599010" cy="259045"/>
    <xdr:sp macro="" textlink="">
      <xdr:nvSpPr>
        <xdr:cNvPr id="320" name="テキスト ボックス 319">
          <a:extLst>
            <a:ext uri="{FF2B5EF4-FFF2-40B4-BE49-F238E27FC236}">
              <a16:creationId xmlns:a16="http://schemas.microsoft.com/office/drawing/2014/main" id="{00000000-0008-0000-0600-000040010000}"/>
            </a:ext>
          </a:extLst>
        </xdr:cNvPr>
        <xdr:cNvSpPr txBox="1"/>
      </xdr:nvSpPr>
      <xdr:spPr>
        <a:xfrm>
          <a:off x="6672795" y="57761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普通建設事業費グラフ枠">
          <a:extLst>
            <a:ext uri="{FF2B5EF4-FFF2-40B4-BE49-F238E27FC236}">
              <a16:creationId xmlns:a16="http://schemas.microsoft.com/office/drawing/2014/main" id="{00000000-0008-0000-0600-000057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57</xdr:row>
      <xdr:rowOff>54053</xdr:rowOff>
    </xdr:from>
    <xdr:to>
      <xdr:col>54</xdr:col>
      <xdr:colOff>189865</xdr:colOff>
      <xdr:row>59</xdr:row>
      <xdr:rowOff>37402</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flipV="1">
          <a:off x="10475595" y="9826703"/>
          <a:ext cx="1270" cy="3262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56541</xdr:rowOff>
    </xdr:from>
    <xdr:ext cx="534377" cy="259045"/>
    <xdr:sp macro="" textlink="">
      <xdr:nvSpPr>
        <xdr:cNvPr id="345" name="普通建設事業費最小値テキスト">
          <a:extLst>
            <a:ext uri="{FF2B5EF4-FFF2-40B4-BE49-F238E27FC236}">
              <a16:creationId xmlns:a16="http://schemas.microsoft.com/office/drawing/2014/main" id="{00000000-0008-0000-0600-000059010000}"/>
            </a:ext>
          </a:extLst>
        </xdr:cNvPr>
        <xdr:cNvSpPr txBox="1"/>
      </xdr:nvSpPr>
      <xdr:spPr>
        <a:xfrm>
          <a:off x="10528300" y="101720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37402</xdr:rowOff>
    </xdr:from>
    <xdr:to>
      <xdr:col>55</xdr:col>
      <xdr:colOff>88900</xdr:colOff>
      <xdr:row>59</xdr:row>
      <xdr:rowOff>37402</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10388600" y="101529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730</xdr:rowOff>
    </xdr:from>
    <xdr:ext cx="599010" cy="259045"/>
    <xdr:sp macro="" textlink="">
      <xdr:nvSpPr>
        <xdr:cNvPr id="347" name="普通建設事業費最大値テキスト">
          <a:extLst>
            <a:ext uri="{FF2B5EF4-FFF2-40B4-BE49-F238E27FC236}">
              <a16:creationId xmlns:a16="http://schemas.microsoft.com/office/drawing/2014/main" id="{00000000-0008-0000-0600-00005B010000}"/>
            </a:ext>
          </a:extLst>
        </xdr:cNvPr>
        <xdr:cNvSpPr txBox="1"/>
      </xdr:nvSpPr>
      <xdr:spPr>
        <a:xfrm>
          <a:off x="10528300" y="96019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874,797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54053</xdr:rowOff>
    </xdr:from>
    <xdr:to>
      <xdr:col>55</xdr:col>
      <xdr:colOff>88900</xdr:colOff>
      <xdr:row>57</xdr:row>
      <xdr:rowOff>54053</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10388600" y="98267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54053</xdr:rowOff>
    </xdr:from>
    <xdr:to>
      <xdr:col>55</xdr:col>
      <xdr:colOff>0</xdr:colOff>
      <xdr:row>57</xdr:row>
      <xdr:rowOff>110431</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9639300" y="9826703"/>
          <a:ext cx="838200" cy="56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100991</xdr:rowOff>
    </xdr:from>
    <xdr:ext cx="599010" cy="259045"/>
    <xdr:sp macro="" textlink="">
      <xdr:nvSpPr>
        <xdr:cNvPr id="350" name="普通建設事業費平均値テキスト">
          <a:extLst>
            <a:ext uri="{FF2B5EF4-FFF2-40B4-BE49-F238E27FC236}">
              <a16:creationId xmlns:a16="http://schemas.microsoft.com/office/drawing/2014/main" id="{00000000-0008-0000-0600-00005E010000}"/>
            </a:ext>
          </a:extLst>
        </xdr:cNvPr>
        <xdr:cNvSpPr txBox="1"/>
      </xdr:nvSpPr>
      <xdr:spPr>
        <a:xfrm>
          <a:off x="10528300" y="1004509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111,644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122564</xdr:rowOff>
    </xdr:from>
    <xdr:to>
      <xdr:col>55</xdr:col>
      <xdr:colOff>50800</xdr:colOff>
      <xdr:row>59</xdr:row>
      <xdr:rowOff>52714</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10426700" y="10066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67952</xdr:rowOff>
    </xdr:from>
    <xdr:to>
      <xdr:col>50</xdr:col>
      <xdr:colOff>114300</xdr:colOff>
      <xdr:row>57</xdr:row>
      <xdr:rowOff>110431</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a:off x="8750300" y="8983352"/>
          <a:ext cx="889000" cy="899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118597</xdr:rowOff>
    </xdr:from>
    <xdr:to>
      <xdr:col>50</xdr:col>
      <xdr:colOff>165100</xdr:colOff>
      <xdr:row>59</xdr:row>
      <xdr:rowOff>48747</xdr:rowOff>
    </xdr:to>
    <xdr:sp macro="" textlink="">
      <xdr:nvSpPr>
        <xdr:cNvPr id="353" name="フローチャート: 判断 352">
          <a:extLst>
            <a:ext uri="{FF2B5EF4-FFF2-40B4-BE49-F238E27FC236}">
              <a16:creationId xmlns:a16="http://schemas.microsoft.com/office/drawing/2014/main" id="{00000000-0008-0000-0600-000061010000}"/>
            </a:ext>
          </a:extLst>
        </xdr:cNvPr>
        <xdr:cNvSpPr/>
      </xdr:nvSpPr>
      <xdr:spPr>
        <a:xfrm>
          <a:off x="9588500" y="10062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59</xdr:row>
      <xdr:rowOff>39874</xdr:rowOff>
    </xdr:from>
    <xdr:ext cx="59901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9339795" y="10155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52</xdr:row>
      <xdr:rowOff>67952</xdr:rowOff>
    </xdr:from>
    <xdr:to>
      <xdr:col>45</xdr:col>
      <xdr:colOff>177800</xdr:colOff>
      <xdr:row>53</xdr:row>
      <xdr:rowOff>157242</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flipV="1">
          <a:off x="7861300" y="8983352"/>
          <a:ext cx="889000" cy="260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116894</xdr:rowOff>
    </xdr:from>
    <xdr:to>
      <xdr:col>46</xdr:col>
      <xdr:colOff>38100</xdr:colOff>
      <xdr:row>59</xdr:row>
      <xdr:rowOff>47044</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8699500" y="10060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59</xdr:row>
      <xdr:rowOff>38171</xdr:rowOff>
    </xdr:from>
    <xdr:ext cx="59901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8450795" y="10153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51</xdr:row>
      <xdr:rowOff>144507</xdr:rowOff>
    </xdr:from>
    <xdr:to>
      <xdr:col>41</xdr:col>
      <xdr:colOff>50800</xdr:colOff>
      <xdr:row>53</xdr:row>
      <xdr:rowOff>157242</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a:off x="6972300" y="8888457"/>
          <a:ext cx="889000" cy="355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116994</xdr:rowOff>
    </xdr:from>
    <xdr:to>
      <xdr:col>41</xdr:col>
      <xdr:colOff>101600</xdr:colOff>
      <xdr:row>59</xdr:row>
      <xdr:rowOff>47144</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7810500" y="10061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38271</xdr:rowOff>
    </xdr:from>
    <xdr:ext cx="59901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7561795" y="10153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121365</xdr:rowOff>
    </xdr:from>
    <xdr:to>
      <xdr:col>36</xdr:col>
      <xdr:colOff>165100</xdr:colOff>
      <xdr:row>59</xdr:row>
      <xdr:rowOff>51515</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6921500" y="10065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42642</xdr:rowOff>
    </xdr:from>
    <xdr:ext cx="59901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6672795" y="101581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3253</xdr:rowOff>
    </xdr:from>
    <xdr:to>
      <xdr:col>55</xdr:col>
      <xdr:colOff>50800</xdr:colOff>
      <xdr:row>57</xdr:row>
      <xdr:rowOff>104853</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10426700" y="9775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127730</xdr:rowOff>
    </xdr:from>
    <xdr:ext cx="599010" cy="259045"/>
    <xdr:sp macro="" textlink="">
      <xdr:nvSpPr>
        <xdr:cNvPr id="369" name="普通建設事業費該当値テキスト">
          <a:extLst>
            <a:ext uri="{FF2B5EF4-FFF2-40B4-BE49-F238E27FC236}">
              <a16:creationId xmlns:a16="http://schemas.microsoft.com/office/drawing/2014/main" id="{00000000-0008-0000-0600-000071010000}"/>
            </a:ext>
          </a:extLst>
        </xdr:cNvPr>
        <xdr:cNvSpPr txBox="1"/>
      </xdr:nvSpPr>
      <xdr:spPr>
        <a:xfrm>
          <a:off x="10528300" y="97289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874,797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59631</xdr:rowOff>
    </xdr:from>
    <xdr:to>
      <xdr:col>50</xdr:col>
      <xdr:colOff>165100</xdr:colOff>
      <xdr:row>57</xdr:row>
      <xdr:rowOff>161231</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9588500" y="9832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6308</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9339795" y="96075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52</xdr:row>
      <xdr:rowOff>17152</xdr:rowOff>
    </xdr:from>
    <xdr:to>
      <xdr:col>46</xdr:col>
      <xdr:colOff>38100</xdr:colOff>
      <xdr:row>52</xdr:row>
      <xdr:rowOff>118752</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8699500" y="8932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50</xdr:row>
      <xdr:rowOff>135279</xdr:rowOff>
    </xdr:from>
    <xdr:ext cx="690189"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8405205" y="870777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3,088,315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53</xdr:row>
      <xdr:rowOff>106442</xdr:rowOff>
    </xdr:from>
    <xdr:to>
      <xdr:col>41</xdr:col>
      <xdr:colOff>101600</xdr:colOff>
      <xdr:row>54</xdr:row>
      <xdr:rowOff>36592</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7810500" y="9193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52</xdr:row>
      <xdr:rowOff>53119</xdr:rowOff>
    </xdr:from>
    <xdr:ext cx="690189"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7516205" y="896851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2,403,958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51</xdr:row>
      <xdr:rowOff>93707</xdr:rowOff>
    </xdr:from>
    <xdr:to>
      <xdr:col>36</xdr:col>
      <xdr:colOff>165100</xdr:colOff>
      <xdr:row>52</xdr:row>
      <xdr:rowOff>23857</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6921500" y="8837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50</xdr:row>
      <xdr:rowOff>40384</xdr:rowOff>
    </xdr:from>
    <xdr:ext cx="690189"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6627205" y="86128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3,337,385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a:extLst>
            <a:ext uri="{FF2B5EF4-FFF2-40B4-BE49-F238E27FC236}">
              <a16:creationId xmlns:a16="http://schemas.microsoft.com/office/drawing/2014/main" id="{00000000-0008-0000-0600-000082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75</xdr:row>
      <xdr:rowOff>54627</xdr:rowOff>
    </xdr:from>
    <xdr:ext cx="685572"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5918428" y="1291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a:extLst>
            <a:ext uri="{FF2B5EF4-FFF2-40B4-BE49-F238E27FC236}">
              <a16:creationId xmlns:a16="http://schemas.microsoft.com/office/drawing/2014/main" id="{00000000-0008-0000-0600-00008E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77</xdr:row>
      <xdr:rowOff>169335</xdr:rowOff>
    </xdr:from>
    <xdr:to>
      <xdr:col>54</xdr:col>
      <xdr:colOff>189865</xdr:colOff>
      <xdr:row>78</xdr:row>
      <xdr:rowOff>139700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flipV="1">
          <a:off x="10475595" y="13370985"/>
          <a:ext cx="1270" cy="1418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9868</xdr:rowOff>
    </xdr:from>
    <xdr:ext cx="249299" cy="259045"/>
    <xdr:sp macro="" textlink="">
      <xdr:nvSpPr>
        <xdr:cNvPr id="400" name="普通建設事業費 （ うち新規整備　）最小値テキスト">
          <a:extLst>
            <a:ext uri="{FF2B5EF4-FFF2-40B4-BE49-F238E27FC236}">
              <a16:creationId xmlns:a16="http://schemas.microsoft.com/office/drawing/2014/main" id="{00000000-0008-0000-0600-000090010000}"/>
            </a:ext>
          </a:extLst>
        </xdr:cNvPr>
        <xdr:cNvSpPr txBox="1"/>
      </xdr:nvSpPr>
      <xdr:spPr>
        <a:xfrm>
          <a:off x="10528300" y="1355441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116012</xdr:rowOff>
    </xdr:from>
    <xdr:ext cx="599010" cy="259045"/>
    <xdr:sp macro="" textlink="">
      <xdr:nvSpPr>
        <xdr:cNvPr id="402" name="普通建設事業費 （ うち新規整備　）最大値テキスト">
          <a:extLst>
            <a:ext uri="{FF2B5EF4-FFF2-40B4-BE49-F238E27FC236}">
              <a16:creationId xmlns:a16="http://schemas.microsoft.com/office/drawing/2014/main" id="{00000000-0008-0000-0600-000092010000}"/>
            </a:ext>
          </a:extLst>
        </xdr:cNvPr>
        <xdr:cNvSpPr txBox="1"/>
      </xdr:nvSpPr>
      <xdr:spPr>
        <a:xfrm>
          <a:off x="10528300" y="13146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310,181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169335</xdr:rowOff>
    </xdr:from>
    <xdr:to>
      <xdr:col>55</xdr:col>
      <xdr:colOff>88900</xdr:colOff>
      <xdr:row>77</xdr:row>
      <xdr:rowOff>169335</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10388600" y="13370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61210</xdr:rowOff>
    </xdr:from>
    <xdr:to>
      <xdr:col>55</xdr:col>
      <xdr:colOff>0</xdr:colOff>
      <xdr:row>77</xdr:row>
      <xdr:rowOff>169335</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9639300" y="13262860"/>
          <a:ext cx="838200" cy="108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54318</xdr:rowOff>
    </xdr:from>
    <xdr:ext cx="534377" cy="259045"/>
    <xdr:sp macro="" textlink="">
      <xdr:nvSpPr>
        <xdr:cNvPr id="405" name="普通建設事業費 （ うち新規整備　）平均値テキスト">
          <a:extLst>
            <a:ext uri="{FF2B5EF4-FFF2-40B4-BE49-F238E27FC236}">
              <a16:creationId xmlns:a16="http://schemas.microsoft.com/office/drawing/2014/main" id="{00000000-0008-0000-0600-000095010000}"/>
            </a:ext>
          </a:extLst>
        </xdr:cNvPr>
        <xdr:cNvSpPr txBox="1"/>
      </xdr:nvSpPr>
      <xdr:spPr>
        <a:xfrm>
          <a:off x="10528300" y="134274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75891</xdr:rowOff>
    </xdr:from>
    <xdr:to>
      <xdr:col>55</xdr:col>
      <xdr:colOff>50800</xdr:colOff>
      <xdr:row>79</xdr:row>
      <xdr:rowOff>6041</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10426700" y="13448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154006</xdr:rowOff>
    </xdr:from>
    <xdr:to>
      <xdr:col>50</xdr:col>
      <xdr:colOff>114300</xdr:colOff>
      <xdr:row>77</xdr:row>
      <xdr:rowOff>61210</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8750300" y="13012756"/>
          <a:ext cx="889000" cy="250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76360</xdr:rowOff>
    </xdr:from>
    <xdr:to>
      <xdr:col>50</xdr:col>
      <xdr:colOff>165100</xdr:colOff>
      <xdr:row>79</xdr:row>
      <xdr:rowOff>6510</xdr:rowOff>
    </xdr:to>
    <xdr:sp macro="" textlink="">
      <xdr:nvSpPr>
        <xdr:cNvPr id="408" name="フローチャート: 判断 407">
          <a:extLst>
            <a:ext uri="{FF2B5EF4-FFF2-40B4-BE49-F238E27FC236}">
              <a16:creationId xmlns:a16="http://schemas.microsoft.com/office/drawing/2014/main" id="{00000000-0008-0000-0600-000098010000}"/>
            </a:ext>
          </a:extLst>
        </xdr:cNvPr>
        <xdr:cNvSpPr/>
      </xdr:nvSpPr>
      <xdr:spPr>
        <a:xfrm>
          <a:off x="9588500" y="13449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169087</xdr:rowOff>
    </xdr:from>
    <xdr:ext cx="534377"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9372111" y="13542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154006</xdr:rowOff>
    </xdr:from>
    <xdr:to>
      <xdr:col>45</xdr:col>
      <xdr:colOff>177800</xdr:colOff>
      <xdr:row>77</xdr:row>
      <xdr:rowOff>4085</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7861300" y="13012756"/>
          <a:ext cx="889000" cy="192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72504</xdr:rowOff>
    </xdr:from>
    <xdr:to>
      <xdr:col>46</xdr:col>
      <xdr:colOff>38100</xdr:colOff>
      <xdr:row>79</xdr:row>
      <xdr:rowOff>2654</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8699500" y="13445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165231</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8483111" y="13538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71</xdr:row>
      <xdr:rowOff>17978</xdr:rowOff>
    </xdr:from>
    <xdr:to>
      <xdr:col>41</xdr:col>
      <xdr:colOff>50800</xdr:colOff>
      <xdr:row>77</xdr:row>
      <xdr:rowOff>4085</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6972300" y="12190928"/>
          <a:ext cx="889000" cy="10148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70421</xdr:rowOff>
    </xdr:from>
    <xdr:to>
      <xdr:col>41</xdr:col>
      <xdr:colOff>101600</xdr:colOff>
      <xdr:row>79</xdr:row>
      <xdr:rowOff>571</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7810500" y="13443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163148</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7594111" y="13536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72851</xdr:rowOff>
    </xdr:from>
    <xdr:to>
      <xdr:col>36</xdr:col>
      <xdr:colOff>165100</xdr:colOff>
      <xdr:row>79</xdr:row>
      <xdr:rowOff>3001</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6921500" y="13445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165578</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6705111" y="13538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118535</xdr:rowOff>
    </xdr:from>
    <xdr:to>
      <xdr:col>55</xdr:col>
      <xdr:colOff>50800</xdr:colOff>
      <xdr:row>78</xdr:row>
      <xdr:rowOff>48685</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10426700" y="1332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71562</xdr:rowOff>
    </xdr:from>
    <xdr:ext cx="599010" cy="259045"/>
    <xdr:sp macro="" textlink="">
      <xdr:nvSpPr>
        <xdr:cNvPr id="424" name="普通建設事業費 （ うち新規整備　）該当値テキスト">
          <a:extLst>
            <a:ext uri="{FF2B5EF4-FFF2-40B4-BE49-F238E27FC236}">
              <a16:creationId xmlns:a16="http://schemas.microsoft.com/office/drawing/2014/main" id="{00000000-0008-0000-0600-0000A8010000}"/>
            </a:ext>
          </a:extLst>
        </xdr:cNvPr>
        <xdr:cNvSpPr txBox="1"/>
      </xdr:nvSpPr>
      <xdr:spPr>
        <a:xfrm>
          <a:off x="10528300" y="13273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310,181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10410</xdr:rowOff>
    </xdr:from>
    <xdr:to>
      <xdr:col>50</xdr:col>
      <xdr:colOff>165100</xdr:colOff>
      <xdr:row>77</xdr:row>
      <xdr:rowOff>112010</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9588500" y="1321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75</xdr:row>
      <xdr:rowOff>128537</xdr:rowOff>
    </xdr:from>
    <xdr:ext cx="59901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9339795" y="129872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103206</xdr:rowOff>
    </xdr:from>
    <xdr:to>
      <xdr:col>46</xdr:col>
      <xdr:colOff>38100</xdr:colOff>
      <xdr:row>76</xdr:row>
      <xdr:rowOff>33356</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8699500" y="12961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74</xdr:row>
      <xdr:rowOff>49883</xdr:rowOff>
    </xdr:from>
    <xdr:ext cx="690189"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8405205" y="1273718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1,093,710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124735</xdr:rowOff>
    </xdr:from>
    <xdr:to>
      <xdr:col>41</xdr:col>
      <xdr:colOff>101600</xdr:colOff>
      <xdr:row>77</xdr:row>
      <xdr:rowOff>54885</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7810500" y="13154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75</xdr:row>
      <xdr:rowOff>71411</xdr:rowOff>
    </xdr:from>
    <xdr:ext cx="599010"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7561795" y="129301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70</xdr:row>
      <xdr:rowOff>138628</xdr:rowOff>
    </xdr:from>
    <xdr:to>
      <xdr:col>36</xdr:col>
      <xdr:colOff>165100</xdr:colOff>
      <xdr:row>71</xdr:row>
      <xdr:rowOff>68778</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6921500" y="12140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69</xdr:row>
      <xdr:rowOff>85305</xdr:rowOff>
    </xdr:from>
    <xdr:ext cx="690189"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627205" y="1191535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2,891,233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a:extLst>
            <a:ext uri="{FF2B5EF4-FFF2-40B4-BE49-F238E27FC236}">
              <a16:creationId xmlns:a16="http://schemas.microsoft.com/office/drawing/2014/main" id="{00000000-0008-0000-0600-0000B9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21970</xdr:rowOff>
    </xdr:from>
    <xdr:ext cx="685572"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5918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6" name="テキスト ボックス 455">
          <a:extLst>
            <a:ext uri="{FF2B5EF4-FFF2-40B4-BE49-F238E27FC236}">
              <a16:creationId xmlns:a16="http://schemas.microsoft.com/office/drawing/2014/main" id="{00000000-0008-0000-0600-0000C8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7" name="普通建設事業費 （ うち更新整備　）グラフ枠">
          <a:extLst>
            <a:ext uri="{FF2B5EF4-FFF2-40B4-BE49-F238E27FC236}">
              <a16:creationId xmlns:a16="http://schemas.microsoft.com/office/drawing/2014/main" id="{00000000-0008-0000-0600-0000C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97</xdr:row>
      <xdr:rowOff>153050</xdr:rowOff>
    </xdr:from>
    <xdr:to>
      <xdr:col>54</xdr:col>
      <xdr:colOff>189865</xdr:colOff>
      <xdr:row>99</xdr:row>
      <xdr:rowOff>85378</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flipV="1">
          <a:off x="10475595" y="16783700"/>
          <a:ext cx="1270" cy="2752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89205</xdr:rowOff>
    </xdr:from>
    <xdr:ext cx="534377" cy="259045"/>
    <xdr:sp macro="" textlink="">
      <xdr:nvSpPr>
        <xdr:cNvPr id="459" name="普通建設事業費 （ うち更新整備　）最小値テキスト">
          <a:extLst>
            <a:ext uri="{FF2B5EF4-FFF2-40B4-BE49-F238E27FC236}">
              <a16:creationId xmlns:a16="http://schemas.microsoft.com/office/drawing/2014/main" id="{00000000-0008-0000-0600-0000CB010000}"/>
            </a:ext>
          </a:extLst>
        </xdr:cNvPr>
        <xdr:cNvSpPr txBox="1"/>
      </xdr:nvSpPr>
      <xdr:spPr>
        <a:xfrm>
          <a:off x="10528300" y="17062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85378</xdr:rowOff>
    </xdr:from>
    <xdr:to>
      <xdr:col>55</xdr:col>
      <xdr:colOff>88900</xdr:colOff>
      <xdr:row>99</xdr:row>
      <xdr:rowOff>85378</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10388600" y="17058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99727</xdr:rowOff>
    </xdr:from>
    <xdr:ext cx="599010" cy="259045"/>
    <xdr:sp macro="" textlink="">
      <xdr:nvSpPr>
        <xdr:cNvPr id="461" name="普通建設事業費 （ うち更新整備　）最大値テキスト">
          <a:extLst>
            <a:ext uri="{FF2B5EF4-FFF2-40B4-BE49-F238E27FC236}">
              <a16:creationId xmlns:a16="http://schemas.microsoft.com/office/drawing/2014/main" id="{00000000-0008-0000-0600-0000CD010000}"/>
            </a:ext>
          </a:extLst>
        </xdr:cNvPr>
        <xdr:cNvSpPr txBox="1"/>
      </xdr:nvSpPr>
      <xdr:spPr>
        <a:xfrm>
          <a:off x="10528300" y="16558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153050</xdr:rowOff>
    </xdr:from>
    <xdr:to>
      <xdr:col>55</xdr:col>
      <xdr:colOff>88900</xdr:colOff>
      <xdr:row>97</xdr:row>
      <xdr:rowOff>153050</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10388600" y="16783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153050</xdr:rowOff>
    </xdr:from>
    <xdr:to>
      <xdr:col>55</xdr:col>
      <xdr:colOff>0</xdr:colOff>
      <xdr:row>98</xdr:row>
      <xdr:rowOff>95143</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flipV="1">
          <a:off x="9639300" y="16783700"/>
          <a:ext cx="838200" cy="11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120468</xdr:rowOff>
    </xdr:from>
    <xdr:ext cx="534377" cy="259045"/>
    <xdr:sp macro="" textlink="">
      <xdr:nvSpPr>
        <xdr:cNvPr id="464" name="普通建設事業費 （ うち更新整備　）平均値テキスト">
          <a:extLst>
            <a:ext uri="{FF2B5EF4-FFF2-40B4-BE49-F238E27FC236}">
              <a16:creationId xmlns:a16="http://schemas.microsoft.com/office/drawing/2014/main" id="{00000000-0008-0000-0600-0000D0010000}"/>
            </a:ext>
          </a:extLst>
        </xdr:cNvPr>
        <xdr:cNvSpPr txBox="1"/>
      </xdr:nvSpPr>
      <xdr:spPr>
        <a:xfrm>
          <a:off x="10528300" y="169225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142041</xdr:rowOff>
    </xdr:from>
    <xdr:to>
      <xdr:col>55</xdr:col>
      <xdr:colOff>50800</xdr:colOff>
      <xdr:row>99</xdr:row>
      <xdr:rowOff>72191</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10426700" y="16944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112892</xdr:rowOff>
    </xdr:from>
    <xdr:to>
      <xdr:col>50</xdr:col>
      <xdr:colOff>114300</xdr:colOff>
      <xdr:row>98</xdr:row>
      <xdr:rowOff>95143</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a:off x="8750300" y="15886292"/>
          <a:ext cx="889000" cy="1010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133890</xdr:rowOff>
    </xdr:from>
    <xdr:to>
      <xdr:col>50</xdr:col>
      <xdr:colOff>165100</xdr:colOff>
      <xdr:row>99</xdr:row>
      <xdr:rowOff>64040</xdr:rowOff>
    </xdr:to>
    <xdr:sp macro="" textlink="">
      <xdr:nvSpPr>
        <xdr:cNvPr id="467" name="フローチャート: 判断 466">
          <a:extLst>
            <a:ext uri="{FF2B5EF4-FFF2-40B4-BE49-F238E27FC236}">
              <a16:creationId xmlns:a16="http://schemas.microsoft.com/office/drawing/2014/main" id="{00000000-0008-0000-0600-0000D3010000}"/>
            </a:ext>
          </a:extLst>
        </xdr:cNvPr>
        <xdr:cNvSpPr/>
      </xdr:nvSpPr>
      <xdr:spPr>
        <a:xfrm>
          <a:off x="9588500" y="16935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55167</xdr:rowOff>
    </xdr:from>
    <xdr:ext cx="534377" cy="259045"/>
    <xdr:sp macro="" textlink="">
      <xdr:nvSpPr>
        <xdr:cNvPr id="468" name="テキスト ボックス 467">
          <a:extLst>
            <a:ext uri="{FF2B5EF4-FFF2-40B4-BE49-F238E27FC236}">
              <a16:creationId xmlns:a16="http://schemas.microsoft.com/office/drawing/2014/main" id="{00000000-0008-0000-0600-0000D4010000}"/>
            </a:ext>
          </a:extLst>
        </xdr:cNvPr>
        <xdr:cNvSpPr txBox="1"/>
      </xdr:nvSpPr>
      <xdr:spPr>
        <a:xfrm>
          <a:off x="9372111" y="17028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90</xdr:row>
      <xdr:rowOff>29342</xdr:rowOff>
    </xdr:from>
    <xdr:to>
      <xdr:col>45</xdr:col>
      <xdr:colOff>177800</xdr:colOff>
      <xdr:row>92</xdr:row>
      <xdr:rowOff>112892</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a:off x="7861300" y="15459842"/>
          <a:ext cx="889000" cy="426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142568</xdr:rowOff>
    </xdr:from>
    <xdr:to>
      <xdr:col>46</xdr:col>
      <xdr:colOff>38100</xdr:colOff>
      <xdr:row>99</xdr:row>
      <xdr:rowOff>72718</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8699500" y="16944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63845</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8483111" y="17037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90</xdr:row>
      <xdr:rowOff>29342</xdr:rowOff>
    </xdr:from>
    <xdr:to>
      <xdr:col>41</xdr:col>
      <xdr:colOff>50800</xdr:colOff>
      <xdr:row>99</xdr:row>
      <xdr:rowOff>39525</xdr:rowOff>
    </xdr:to>
    <xdr:cxnSp macro="">
      <xdr:nvCxnSpPr>
        <xdr:cNvPr id="472" name="直線コネクタ 471">
          <a:extLst>
            <a:ext uri="{FF2B5EF4-FFF2-40B4-BE49-F238E27FC236}">
              <a16:creationId xmlns:a16="http://schemas.microsoft.com/office/drawing/2014/main" id="{00000000-0008-0000-0600-0000D8010000}"/>
            </a:ext>
          </a:extLst>
        </xdr:cNvPr>
        <xdr:cNvCxnSpPr/>
      </xdr:nvCxnSpPr>
      <xdr:spPr>
        <a:xfrm flipV="1">
          <a:off x="6972300" y="15459842"/>
          <a:ext cx="889000" cy="1553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142030</xdr:rowOff>
    </xdr:from>
    <xdr:to>
      <xdr:col>41</xdr:col>
      <xdr:colOff>101600</xdr:colOff>
      <xdr:row>99</xdr:row>
      <xdr:rowOff>72180</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7810500" y="16944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63307</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7594111" y="17036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149924</xdr:rowOff>
    </xdr:from>
    <xdr:to>
      <xdr:col>36</xdr:col>
      <xdr:colOff>165100</xdr:colOff>
      <xdr:row>99</xdr:row>
      <xdr:rowOff>80074</xdr:rowOff>
    </xdr:to>
    <xdr:sp macro="" textlink="">
      <xdr:nvSpPr>
        <xdr:cNvPr id="475" name="フローチャート: 判断 474">
          <a:extLst>
            <a:ext uri="{FF2B5EF4-FFF2-40B4-BE49-F238E27FC236}">
              <a16:creationId xmlns:a16="http://schemas.microsoft.com/office/drawing/2014/main" id="{00000000-0008-0000-0600-0000DB010000}"/>
            </a:ext>
          </a:extLst>
        </xdr:cNvPr>
        <xdr:cNvSpPr/>
      </xdr:nvSpPr>
      <xdr:spPr>
        <a:xfrm>
          <a:off x="6921500" y="16952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96601</xdr:rowOff>
    </xdr:from>
    <xdr:ext cx="534377"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6705111" y="16727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102250</xdr:rowOff>
    </xdr:from>
    <xdr:to>
      <xdr:col>55</xdr:col>
      <xdr:colOff>50800</xdr:colOff>
      <xdr:row>98</xdr:row>
      <xdr:rowOff>32400</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10426700" y="1673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55277</xdr:rowOff>
    </xdr:from>
    <xdr:ext cx="599010" cy="259045"/>
    <xdr:sp macro="" textlink="">
      <xdr:nvSpPr>
        <xdr:cNvPr id="483" name="普通建設事業費 （ うち更新整備　）該当値テキスト">
          <a:extLst>
            <a:ext uri="{FF2B5EF4-FFF2-40B4-BE49-F238E27FC236}">
              <a16:creationId xmlns:a16="http://schemas.microsoft.com/office/drawing/2014/main" id="{00000000-0008-0000-0600-0000E3010000}"/>
            </a:ext>
          </a:extLst>
        </xdr:cNvPr>
        <xdr:cNvSpPr txBox="1"/>
      </xdr:nvSpPr>
      <xdr:spPr>
        <a:xfrm>
          <a:off x="10528300" y="166859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265,237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44343</xdr:rowOff>
    </xdr:from>
    <xdr:to>
      <xdr:col>50</xdr:col>
      <xdr:colOff>165100</xdr:colOff>
      <xdr:row>98</xdr:row>
      <xdr:rowOff>145943</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9588500" y="16846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162470</xdr:rowOff>
    </xdr:from>
    <xdr:ext cx="59901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9339795" y="166216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92</xdr:row>
      <xdr:rowOff>62092</xdr:rowOff>
    </xdr:from>
    <xdr:to>
      <xdr:col>46</xdr:col>
      <xdr:colOff>38100</xdr:colOff>
      <xdr:row>92</xdr:row>
      <xdr:rowOff>163692</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8699500" y="15835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91</xdr:row>
      <xdr:rowOff>8769</xdr:rowOff>
    </xdr:from>
    <xdr:ext cx="690189"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8405205" y="1561071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1,089,626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89</xdr:row>
      <xdr:rowOff>149992</xdr:rowOff>
    </xdr:from>
    <xdr:to>
      <xdr:col>41</xdr:col>
      <xdr:colOff>101600</xdr:colOff>
      <xdr:row>90</xdr:row>
      <xdr:rowOff>80142</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7810500" y="15409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88</xdr:row>
      <xdr:rowOff>96669</xdr:rowOff>
    </xdr:from>
    <xdr:ext cx="690189"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7516205" y="1518426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1,481,379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160175</xdr:rowOff>
    </xdr:from>
    <xdr:to>
      <xdr:col>36</xdr:col>
      <xdr:colOff>165100</xdr:colOff>
      <xdr:row>99</xdr:row>
      <xdr:rowOff>90325</xdr:rowOff>
    </xdr:to>
    <xdr:sp macro="" textlink="">
      <xdr:nvSpPr>
        <xdr:cNvPr id="490" name="楕円 489">
          <a:extLst>
            <a:ext uri="{FF2B5EF4-FFF2-40B4-BE49-F238E27FC236}">
              <a16:creationId xmlns:a16="http://schemas.microsoft.com/office/drawing/2014/main" id="{00000000-0008-0000-0600-0000EA010000}"/>
            </a:ext>
          </a:extLst>
        </xdr:cNvPr>
        <xdr:cNvSpPr/>
      </xdr:nvSpPr>
      <xdr:spPr>
        <a:xfrm>
          <a:off x="6921500" y="16962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81452</xdr:rowOff>
    </xdr:from>
    <xdr:ext cx="534377"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6705111" y="17055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0" name="テキスト ボックス 499">
          <a:extLst>
            <a:ext uri="{FF2B5EF4-FFF2-40B4-BE49-F238E27FC236}">
              <a16:creationId xmlns:a16="http://schemas.microsoft.com/office/drawing/2014/main" id="{00000000-0008-0000-0600-0000F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災害復旧事業費グラフ枠">
          <a:extLst>
            <a:ext uri="{FF2B5EF4-FFF2-40B4-BE49-F238E27FC236}">
              <a16:creationId xmlns:a16="http://schemas.microsoft.com/office/drawing/2014/main" id="{00000000-0008-0000-0600-000000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36</xdr:row>
      <xdr:rowOff>132504</xdr:rowOff>
    </xdr:from>
    <xdr:to>
      <xdr:col>85</xdr:col>
      <xdr:colOff>126364</xdr:colOff>
      <xdr:row>38</xdr:row>
      <xdr:rowOff>139700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flipV="1">
          <a:off x="16317595" y="6304704"/>
          <a:ext cx="1269" cy="3500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162248</xdr:rowOff>
    </xdr:from>
    <xdr:ext cx="249299" cy="259045"/>
    <xdr:sp macro="" textlink="">
      <xdr:nvSpPr>
        <xdr:cNvPr id="514" name="災害復旧事業費最小値テキスト">
          <a:extLst>
            <a:ext uri="{FF2B5EF4-FFF2-40B4-BE49-F238E27FC236}">
              <a16:creationId xmlns:a16="http://schemas.microsoft.com/office/drawing/2014/main" id="{00000000-0008-0000-0600-000002020000}"/>
            </a:ext>
          </a:extLst>
        </xdr:cNvPr>
        <xdr:cNvSpPr txBox="1"/>
      </xdr:nvSpPr>
      <xdr:spPr>
        <a:xfrm>
          <a:off x="16370300" y="66773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79181</xdr:rowOff>
    </xdr:from>
    <xdr:ext cx="599010" cy="259045"/>
    <xdr:sp macro="" textlink="">
      <xdr:nvSpPr>
        <xdr:cNvPr id="516" name="災害復旧事業費最大値テキスト">
          <a:extLst>
            <a:ext uri="{FF2B5EF4-FFF2-40B4-BE49-F238E27FC236}">
              <a16:creationId xmlns:a16="http://schemas.microsoft.com/office/drawing/2014/main" id="{00000000-0008-0000-0600-000004020000}"/>
            </a:ext>
          </a:extLst>
        </xdr:cNvPr>
        <xdr:cNvSpPr txBox="1"/>
      </xdr:nvSpPr>
      <xdr:spPr>
        <a:xfrm>
          <a:off x="16370300" y="6079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153,148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36</xdr:row>
      <xdr:rowOff>132504</xdr:rowOff>
    </xdr:from>
    <xdr:to>
      <xdr:col>86</xdr:col>
      <xdr:colOff>25400</xdr:colOff>
      <xdr:row>36</xdr:row>
      <xdr:rowOff>132504</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6230600" y="6304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35</xdr:row>
      <xdr:rowOff>27992</xdr:rowOff>
    </xdr:from>
    <xdr:to>
      <xdr:col>85</xdr:col>
      <xdr:colOff>127000</xdr:colOff>
      <xdr:row>36</xdr:row>
      <xdr:rowOff>132504</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5481300" y="6028742"/>
          <a:ext cx="838200" cy="27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35248</xdr:rowOff>
    </xdr:from>
    <xdr:ext cx="534377" cy="259045"/>
    <xdr:sp macro="" textlink="">
      <xdr:nvSpPr>
        <xdr:cNvPr id="519" name="災害復旧事業費平均値テキスト">
          <a:extLst>
            <a:ext uri="{FF2B5EF4-FFF2-40B4-BE49-F238E27FC236}">
              <a16:creationId xmlns:a16="http://schemas.microsoft.com/office/drawing/2014/main" id="{00000000-0008-0000-0600-000007020000}"/>
            </a:ext>
          </a:extLst>
        </xdr:cNvPr>
        <xdr:cNvSpPr txBox="1"/>
      </xdr:nvSpPr>
      <xdr:spPr>
        <a:xfrm>
          <a:off x="16370300" y="65503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56821</xdr:rowOff>
    </xdr:from>
    <xdr:to>
      <xdr:col>85</xdr:col>
      <xdr:colOff>177800</xdr:colOff>
      <xdr:row>38</xdr:row>
      <xdr:rowOff>158421</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6268700" y="6571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107927</xdr:rowOff>
    </xdr:from>
    <xdr:to>
      <xdr:col>81</xdr:col>
      <xdr:colOff>50800</xdr:colOff>
      <xdr:row>35</xdr:row>
      <xdr:rowOff>27992</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4592300" y="5765777"/>
          <a:ext cx="889000" cy="262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63850</xdr:rowOff>
    </xdr:from>
    <xdr:to>
      <xdr:col>81</xdr:col>
      <xdr:colOff>101600</xdr:colOff>
      <xdr:row>38</xdr:row>
      <xdr:rowOff>165450</xdr:rowOff>
    </xdr:to>
    <xdr:sp macro="" textlink="">
      <xdr:nvSpPr>
        <xdr:cNvPr id="522" name="フローチャート: 判断 521">
          <a:extLst>
            <a:ext uri="{FF2B5EF4-FFF2-40B4-BE49-F238E27FC236}">
              <a16:creationId xmlns:a16="http://schemas.microsoft.com/office/drawing/2014/main" id="{00000000-0008-0000-0600-00000A020000}"/>
            </a:ext>
          </a:extLst>
        </xdr:cNvPr>
        <xdr:cNvSpPr/>
      </xdr:nvSpPr>
      <xdr:spPr>
        <a:xfrm>
          <a:off x="15430500" y="6578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156577</xdr:rowOff>
    </xdr:from>
    <xdr:ext cx="534377"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5214111" y="6671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33</xdr:row>
      <xdr:rowOff>107927</xdr:rowOff>
    </xdr:from>
    <xdr:to>
      <xdr:col>76</xdr:col>
      <xdr:colOff>114300</xdr:colOff>
      <xdr:row>35</xdr:row>
      <xdr:rowOff>82374</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flipV="1">
          <a:off x="13703300" y="5765777"/>
          <a:ext cx="889000" cy="317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65256</xdr:rowOff>
    </xdr:from>
    <xdr:to>
      <xdr:col>76</xdr:col>
      <xdr:colOff>165100</xdr:colOff>
      <xdr:row>38</xdr:row>
      <xdr:rowOff>166856</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4541500" y="6580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157983</xdr:rowOff>
    </xdr:from>
    <xdr:ext cx="534377"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4325111" y="6673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30</xdr:row>
      <xdr:rowOff>154989</xdr:rowOff>
    </xdr:from>
    <xdr:to>
      <xdr:col>71</xdr:col>
      <xdr:colOff>177800</xdr:colOff>
      <xdr:row>35</xdr:row>
      <xdr:rowOff>82374</xdr:rowOff>
    </xdr:to>
    <xdr:cxnSp macro="">
      <xdr:nvCxnSpPr>
        <xdr:cNvPr id="527" name="直線コネクタ 526">
          <a:extLst>
            <a:ext uri="{FF2B5EF4-FFF2-40B4-BE49-F238E27FC236}">
              <a16:creationId xmlns:a16="http://schemas.microsoft.com/office/drawing/2014/main" id="{00000000-0008-0000-0600-00000F020000}"/>
            </a:ext>
          </a:extLst>
        </xdr:cNvPr>
        <xdr:cNvCxnSpPr/>
      </xdr:nvCxnSpPr>
      <xdr:spPr>
        <a:xfrm>
          <a:off x="12814300" y="5298489"/>
          <a:ext cx="889000" cy="784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68873</xdr:rowOff>
    </xdr:from>
    <xdr:to>
      <xdr:col>72</xdr:col>
      <xdr:colOff>38100</xdr:colOff>
      <xdr:row>38</xdr:row>
      <xdr:rowOff>170473</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3652500" y="6583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161600</xdr:rowOff>
    </xdr:from>
    <xdr:ext cx="469744"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3468428" y="66767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66655</xdr:rowOff>
    </xdr:from>
    <xdr:to>
      <xdr:col>67</xdr:col>
      <xdr:colOff>101600</xdr:colOff>
      <xdr:row>38</xdr:row>
      <xdr:rowOff>168255</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2763500" y="6581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159382</xdr:rowOff>
    </xdr:from>
    <xdr:ext cx="469744"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2579428" y="6674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81704</xdr:rowOff>
    </xdr:from>
    <xdr:to>
      <xdr:col>85</xdr:col>
      <xdr:colOff>177800</xdr:colOff>
      <xdr:row>37</xdr:row>
      <xdr:rowOff>11854</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6268700" y="6253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34731</xdr:rowOff>
    </xdr:from>
    <xdr:ext cx="599010" cy="259045"/>
    <xdr:sp macro="" textlink="">
      <xdr:nvSpPr>
        <xdr:cNvPr id="538" name="災害復旧事業費該当値テキスト">
          <a:extLst>
            <a:ext uri="{FF2B5EF4-FFF2-40B4-BE49-F238E27FC236}">
              <a16:creationId xmlns:a16="http://schemas.microsoft.com/office/drawing/2014/main" id="{00000000-0008-0000-0600-00001A020000}"/>
            </a:ext>
          </a:extLst>
        </xdr:cNvPr>
        <xdr:cNvSpPr txBox="1"/>
      </xdr:nvSpPr>
      <xdr:spPr>
        <a:xfrm>
          <a:off x="16370300" y="6206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148642</xdr:rowOff>
    </xdr:from>
    <xdr:to>
      <xdr:col>81</xdr:col>
      <xdr:colOff>101600</xdr:colOff>
      <xdr:row>35</xdr:row>
      <xdr:rowOff>78792</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5430500" y="5977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33</xdr:row>
      <xdr:rowOff>95319</xdr:rowOff>
    </xdr:from>
    <xdr:ext cx="59901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5181795" y="57531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33</xdr:row>
      <xdr:rowOff>57127</xdr:rowOff>
    </xdr:from>
    <xdr:to>
      <xdr:col>76</xdr:col>
      <xdr:colOff>165100</xdr:colOff>
      <xdr:row>33</xdr:row>
      <xdr:rowOff>158727</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4541500" y="5714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32</xdr:row>
      <xdr:rowOff>3804</xdr:rowOff>
    </xdr:from>
    <xdr:ext cx="599010"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4292795" y="54902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31574</xdr:rowOff>
    </xdr:from>
    <xdr:to>
      <xdr:col>72</xdr:col>
      <xdr:colOff>38100</xdr:colOff>
      <xdr:row>35</xdr:row>
      <xdr:rowOff>133174</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3652500" y="6032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33</xdr:row>
      <xdr:rowOff>149701</xdr:rowOff>
    </xdr:from>
    <xdr:ext cx="599010"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3403795" y="5807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30</xdr:row>
      <xdr:rowOff>104189</xdr:rowOff>
    </xdr:from>
    <xdr:to>
      <xdr:col>67</xdr:col>
      <xdr:colOff>101600</xdr:colOff>
      <xdr:row>31</xdr:row>
      <xdr:rowOff>34339</xdr:rowOff>
    </xdr:to>
    <xdr:sp macro="" textlink="">
      <xdr:nvSpPr>
        <xdr:cNvPr id="545" name="楕円 544">
          <a:extLst>
            <a:ext uri="{FF2B5EF4-FFF2-40B4-BE49-F238E27FC236}">
              <a16:creationId xmlns:a16="http://schemas.microsoft.com/office/drawing/2014/main" id="{00000000-0008-0000-0600-000021020000}"/>
            </a:ext>
          </a:extLst>
        </xdr:cNvPr>
        <xdr:cNvSpPr/>
      </xdr:nvSpPr>
      <xdr:spPr>
        <a:xfrm>
          <a:off x="12763500" y="5247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29</xdr:row>
      <xdr:rowOff>50866</xdr:rowOff>
    </xdr:from>
    <xdr:ext cx="599010"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514795" y="5022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1" name="失業対策事業費グラフ枠">
          <a:extLst>
            <a:ext uri="{FF2B5EF4-FFF2-40B4-BE49-F238E27FC236}">
              <a16:creationId xmlns:a16="http://schemas.microsoft.com/office/drawing/2014/main" id="{00000000-0008-0000-0600-000031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3" name="失業対策事業費最小値テキスト">
          <a:extLst>
            <a:ext uri="{FF2B5EF4-FFF2-40B4-BE49-F238E27FC236}">
              <a16:creationId xmlns:a16="http://schemas.microsoft.com/office/drawing/2014/main" id="{00000000-0008-0000-0600-000033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5" name="失業対策事業費最大値テキスト">
          <a:extLst>
            <a:ext uri="{FF2B5EF4-FFF2-40B4-BE49-F238E27FC236}">
              <a16:creationId xmlns:a16="http://schemas.microsoft.com/office/drawing/2014/main" id="{00000000-0008-0000-0600-000035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8" name="失業対策事業費平均値テキスト">
          <a:extLst>
            <a:ext uri="{FF2B5EF4-FFF2-40B4-BE49-F238E27FC236}">
              <a16:creationId xmlns:a16="http://schemas.microsoft.com/office/drawing/2014/main" id="{00000000-0008-0000-0600-000038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1" name="フローチャート: 判断 570">
          <a:extLst>
            <a:ext uri="{FF2B5EF4-FFF2-40B4-BE49-F238E27FC236}">
              <a16:creationId xmlns:a16="http://schemas.microsoft.com/office/drawing/2014/main" id="{00000000-0008-0000-0600-00003B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2" name="テキスト ボックス 571">
          <a:extLst>
            <a:ext uri="{FF2B5EF4-FFF2-40B4-BE49-F238E27FC236}">
              <a16:creationId xmlns:a16="http://schemas.microsoft.com/office/drawing/2014/main" id="{00000000-0008-0000-0600-00003C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7" name="失業対策事業費該当値テキスト">
          <a:extLst>
            <a:ext uri="{FF2B5EF4-FFF2-40B4-BE49-F238E27FC236}">
              <a16:creationId xmlns:a16="http://schemas.microsoft.com/office/drawing/2014/main" id="{00000000-0008-0000-0600-00004B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6" name="公債費グラフ枠">
          <a:extLst>
            <a:ext uri="{FF2B5EF4-FFF2-40B4-BE49-F238E27FC236}">
              <a16:creationId xmlns:a16="http://schemas.microsoft.com/office/drawing/2014/main" id="{00000000-0008-0000-0600-000068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71362</xdr:rowOff>
    </xdr:from>
    <xdr:to>
      <xdr:col>85</xdr:col>
      <xdr:colOff>126364</xdr:colOff>
      <xdr:row>78</xdr:row>
      <xdr:rowOff>135672</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flipV="1">
          <a:off x="16317595" y="12244312"/>
          <a:ext cx="1269" cy="126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139499</xdr:rowOff>
    </xdr:from>
    <xdr:ext cx="378565" cy="259045"/>
    <xdr:sp macro="" textlink="">
      <xdr:nvSpPr>
        <xdr:cNvPr id="618" name="公債費最小値テキスト">
          <a:extLst>
            <a:ext uri="{FF2B5EF4-FFF2-40B4-BE49-F238E27FC236}">
              <a16:creationId xmlns:a16="http://schemas.microsoft.com/office/drawing/2014/main" id="{00000000-0008-0000-0600-00006A020000}"/>
            </a:ext>
          </a:extLst>
        </xdr:cNvPr>
        <xdr:cNvSpPr txBox="1"/>
      </xdr:nvSpPr>
      <xdr:spPr>
        <a:xfrm>
          <a:off x="16370300" y="135125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135672</xdr:rowOff>
    </xdr:from>
    <xdr:to>
      <xdr:col>86</xdr:col>
      <xdr:colOff>25400</xdr:colOff>
      <xdr:row>78</xdr:row>
      <xdr:rowOff>135672</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6230600" y="13508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18039</xdr:rowOff>
    </xdr:from>
    <xdr:ext cx="599010" cy="259045"/>
    <xdr:sp macro="" textlink="">
      <xdr:nvSpPr>
        <xdr:cNvPr id="620" name="公債費最大値テキスト">
          <a:extLst>
            <a:ext uri="{FF2B5EF4-FFF2-40B4-BE49-F238E27FC236}">
              <a16:creationId xmlns:a16="http://schemas.microsoft.com/office/drawing/2014/main" id="{00000000-0008-0000-0600-00006C020000}"/>
            </a:ext>
          </a:extLst>
        </xdr:cNvPr>
        <xdr:cNvSpPr txBox="1"/>
      </xdr:nvSpPr>
      <xdr:spPr>
        <a:xfrm>
          <a:off x="16370300" y="120195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277,447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71362</xdr:rowOff>
    </xdr:from>
    <xdr:to>
      <xdr:col>86</xdr:col>
      <xdr:colOff>25400</xdr:colOff>
      <xdr:row>71</xdr:row>
      <xdr:rowOff>71362</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6230600" y="12244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47881</xdr:rowOff>
    </xdr:from>
    <xdr:to>
      <xdr:col>85</xdr:col>
      <xdr:colOff>127000</xdr:colOff>
      <xdr:row>76</xdr:row>
      <xdr:rowOff>85508</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5481300" y="13078081"/>
          <a:ext cx="838200" cy="37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17784</xdr:rowOff>
    </xdr:from>
    <xdr:ext cx="534377" cy="259045"/>
    <xdr:sp macro="" textlink="">
      <xdr:nvSpPr>
        <xdr:cNvPr id="623" name="公債費平均値テキスト">
          <a:extLst>
            <a:ext uri="{FF2B5EF4-FFF2-40B4-BE49-F238E27FC236}">
              <a16:creationId xmlns:a16="http://schemas.microsoft.com/office/drawing/2014/main" id="{00000000-0008-0000-0600-00006F020000}"/>
            </a:ext>
          </a:extLst>
        </xdr:cNvPr>
        <xdr:cNvSpPr txBox="1"/>
      </xdr:nvSpPr>
      <xdr:spPr>
        <a:xfrm>
          <a:off x="16370300" y="130479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39357</xdr:rowOff>
    </xdr:from>
    <xdr:to>
      <xdr:col>85</xdr:col>
      <xdr:colOff>177800</xdr:colOff>
      <xdr:row>76</xdr:row>
      <xdr:rowOff>140957</xdr:rowOff>
    </xdr:to>
    <xdr:sp macro="" textlink="">
      <xdr:nvSpPr>
        <xdr:cNvPr id="624" name="フローチャート: 判断 623">
          <a:extLst>
            <a:ext uri="{FF2B5EF4-FFF2-40B4-BE49-F238E27FC236}">
              <a16:creationId xmlns:a16="http://schemas.microsoft.com/office/drawing/2014/main" id="{00000000-0008-0000-0600-000070020000}"/>
            </a:ext>
          </a:extLst>
        </xdr:cNvPr>
        <xdr:cNvSpPr/>
      </xdr:nvSpPr>
      <xdr:spPr>
        <a:xfrm>
          <a:off x="16268700" y="1306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85508</xdr:rowOff>
    </xdr:from>
    <xdr:to>
      <xdr:col>81</xdr:col>
      <xdr:colOff>50800</xdr:colOff>
      <xdr:row>77</xdr:row>
      <xdr:rowOff>31421</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4592300" y="13115708"/>
          <a:ext cx="889000" cy="117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57719</xdr:rowOff>
    </xdr:from>
    <xdr:to>
      <xdr:col>81</xdr:col>
      <xdr:colOff>101600</xdr:colOff>
      <xdr:row>76</xdr:row>
      <xdr:rowOff>159319</xdr:rowOff>
    </xdr:to>
    <xdr:sp macro="" textlink="">
      <xdr:nvSpPr>
        <xdr:cNvPr id="626" name="フローチャート: 判断 625">
          <a:extLst>
            <a:ext uri="{FF2B5EF4-FFF2-40B4-BE49-F238E27FC236}">
              <a16:creationId xmlns:a16="http://schemas.microsoft.com/office/drawing/2014/main" id="{00000000-0008-0000-0600-000072020000}"/>
            </a:ext>
          </a:extLst>
        </xdr:cNvPr>
        <xdr:cNvSpPr/>
      </xdr:nvSpPr>
      <xdr:spPr>
        <a:xfrm>
          <a:off x="15430500" y="13087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150446</xdr:rowOff>
    </xdr:from>
    <xdr:ext cx="534377"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5214111" y="13180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31421</xdr:rowOff>
    </xdr:from>
    <xdr:to>
      <xdr:col>76</xdr:col>
      <xdr:colOff>114300</xdr:colOff>
      <xdr:row>77</xdr:row>
      <xdr:rowOff>85032</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flipV="1">
          <a:off x="13703300" y="13233071"/>
          <a:ext cx="889000" cy="53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79587</xdr:rowOff>
    </xdr:from>
    <xdr:to>
      <xdr:col>76</xdr:col>
      <xdr:colOff>165100</xdr:colOff>
      <xdr:row>77</xdr:row>
      <xdr:rowOff>9737</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4541500" y="13109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26264</xdr:rowOff>
    </xdr:from>
    <xdr:ext cx="534377" cy="259045"/>
    <xdr:sp macro="" textlink="">
      <xdr:nvSpPr>
        <xdr:cNvPr id="630" name="テキスト ボックス 629">
          <a:extLst>
            <a:ext uri="{FF2B5EF4-FFF2-40B4-BE49-F238E27FC236}">
              <a16:creationId xmlns:a16="http://schemas.microsoft.com/office/drawing/2014/main" id="{00000000-0008-0000-0600-000076020000}"/>
            </a:ext>
          </a:extLst>
        </xdr:cNvPr>
        <xdr:cNvSpPr txBox="1"/>
      </xdr:nvSpPr>
      <xdr:spPr>
        <a:xfrm>
          <a:off x="14325111" y="12885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82796</xdr:rowOff>
    </xdr:from>
    <xdr:to>
      <xdr:col>71</xdr:col>
      <xdr:colOff>177800</xdr:colOff>
      <xdr:row>77</xdr:row>
      <xdr:rowOff>85032</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2814300" y="13284446"/>
          <a:ext cx="889000" cy="2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88506</xdr:rowOff>
    </xdr:from>
    <xdr:to>
      <xdr:col>72</xdr:col>
      <xdr:colOff>38100</xdr:colOff>
      <xdr:row>77</xdr:row>
      <xdr:rowOff>18656</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3652500" y="13118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35184</xdr:rowOff>
    </xdr:from>
    <xdr:ext cx="534377"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3436111" y="12893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116816</xdr:rowOff>
    </xdr:from>
    <xdr:to>
      <xdr:col>67</xdr:col>
      <xdr:colOff>101600</xdr:colOff>
      <xdr:row>77</xdr:row>
      <xdr:rowOff>46966</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2763500" y="13147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63494</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2547111" y="12922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168531</xdr:rowOff>
    </xdr:from>
    <xdr:to>
      <xdr:col>85</xdr:col>
      <xdr:colOff>177800</xdr:colOff>
      <xdr:row>76</xdr:row>
      <xdr:rowOff>98681</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6268700" y="13027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19958</xdr:rowOff>
    </xdr:from>
    <xdr:ext cx="534377" cy="259045"/>
    <xdr:sp macro="" textlink="">
      <xdr:nvSpPr>
        <xdr:cNvPr id="642" name="公債費該当値テキスト">
          <a:extLst>
            <a:ext uri="{FF2B5EF4-FFF2-40B4-BE49-F238E27FC236}">
              <a16:creationId xmlns:a16="http://schemas.microsoft.com/office/drawing/2014/main" id="{00000000-0008-0000-0600-000082020000}"/>
            </a:ext>
          </a:extLst>
        </xdr:cNvPr>
        <xdr:cNvSpPr txBox="1"/>
      </xdr:nvSpPr>
      <xdr:spPr>
        <a:xfrm>
          <a:off x="16370300" y="12878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34708</xdr:rowOff>
    </xdr:from>
    <xdr:to>
      <xdr:col>81</xdr:col>
      <xdr:colOff>101600</xdr:colOff>
      <xdr:row>76</xdr:row>
      <xdr:rowOff>136308</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5430500" y="13064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152835</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5214111" y="12840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152071</xdr:rowOff>
    </xdr:from>
    <xdr:to>
      <xdr:col>76</xdr:col>
      <xdr:colOff>165100</xdr:colOff>
      <xdr:row>77</xdr:row>
      <xdr:rowOff>82221</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4541500" y="13182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73348</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4325111" y="13274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34232</xdr:rowOff>
    </xdr:from>
    <xdr:to>
      <xdr:col>72</xdr:col>
      <xdr:colOff>38100</xdr:colOff>
      <xdr:row>77</xdr:row>
      <xdr:rowOff>135832</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3652500" y="13235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126959</xdr:rowOff>
    </xdr:from>
    <xdr:ext cx="534377"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3436111" y="13328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31996</xdr:rowOff>
    </xdr:from>
    <xdr:to>
      <xdr:col>67</xdr:col>
      <xdr:colOff>101600</xdr:colOff>
      <xdr:row>77</xdr:row>
      <xdr:rowOff>133596</xdr:rowOff>
    </xdr:to>
    <xdr:sp macro="" textlink="">
      <xdr:nvSpPr>
        <xdr:cNvPr id="649" name="楕円 648">
          <a:extLst>
            <a:ext uri="{FF2B5EF4-FFF2-40B4-BE49-F238E27FC236}">
              <a16:creationId xmlns:a16="http://schemas.microsoft.com/office/drawing/2014/main" id="{00000000-0008-0000-0600-000089020000}"/>
            </a:ext>
          </a:extLst>
        </xdr:cNvPr>
        <xdr:cNvSpPr/>
      </xdr:nvSpPr>
      <xdr:spPr>
        <a:xfrm>
          <a:off x="12763500" y="13233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124723</xdr:rowOff>
    </xdr:from>
    <xdr:ext cx="534377"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547111" y="13326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0" name="直線コネクタ 659">
          <a:extLst>
            <a:ext uri="{FF2B5EF4-FFF2-40B4-BE49-F238E27FC236}">
              <a16:creationId xmlns:a16="http://schemas.microsoft.com/office/drawing/2014/main" id="{00000000-0008-0000-0600-000094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3" name="積立金グラフ枠">
          <a:extLst>
            <a:ext uri="{FF2B5EF4-FFF2-40B4-BE49-F238E27FC236}">
              <a16:creationId xmlns:a16="http://schemas.microsoft.com/office/drawing/2014/main" id="{00000000-0008-0000-0600-0000A1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81770</xdr:rowOff>
    </xdr:from>
    <xdr:to>
      <xdr:col>85</xdr:col>
      <xdr:colOff>126364</xdr:colOff>
      <xdr:row>99</xdr:row>
      <xdr:rowOff>38624</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flipV="1">
          <a:off x="16317595" y="15855170"/>
          <a:ext cx="1269" cy="11570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42451</xdr:rowOff>
    </xdr:from>
    <xdr:ext cx="469744" cy="259045"/>
    <xdr:sp macro="" textlink="">
      <xdr:nvSpPr>
        <xdr:cNvPr id="675" name="積立金最小値テキスト">
          <a:extLst>
            <a:ext uri="{FF2B5EF4-FFF2-40B4-BE49-F238E27FC236}">
              <a16:creationId xmlns:a16="http://schemas.microsoft.com/office/drawing/2014/main" id="{00000000-0008-0000-0600-0000A3020000}"/>
            </a:ext>
          </a:extLst>
        </xdr:cNvPr>
        <xdr:cNvSpPr txBox="1"/>
      </xdr:nvSpPr>
      <xdr:spPr>
        <a:xfrm>
          <a:off x="16370300" y="17016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38624</xdr:rowOff>
    </xdr:from>
    <xdr:to>
      <xdr:col>86</xdr:col>
      <xdr:colOff>25400</xdr:colOff>
      <xdr:row>99</xdr:row>
      <xdr:rowOff>38624</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6230600" y="170121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28447</xdr:rowOff>
    </xdr:from>
    <xdr:ext cx="599010" cy="259045"/>
    <xdr:sp macro="" textlink="">
      <xdr:nvSpPr>
        <xdr:cNvPr id="677" name="積立金最大値テキスト">
          <a:extLst>
            <a:ext uri="{FF2B5EF4-FFF2-40B4-BE49-F238E27FC236}">
              <a16:creationId xmlns:a16="http://schemas.microsoft.com/office/drawing/2014/main" id="{00000000-0008-0000-0600-0000A5020000}"/>
            </a:ext>
          </a:extLst>
        </xdr:cNvPr>
        <xdr:cNvSpPr txBox="1"/>
      </xdr:nvSpPr>
      <xdr:spPr>
        <a:xfrm>
          <a:off x="16370300" y="15630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915,614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81770</xdr:rowOff>
    </xdr:from>
    <xdr:to>
      <xdr:col>86</xdr:col>
      <xdr:colOff>25400</xdr:colOff>
      <xdr:row>92</xdr:row>
      <xdr:rowOff>81770</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6230600" y="15855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107781</xdr:rowOff>
    </xdr:from>
    <xdr:to>
      <xdr:col>85</xdr:col>
      <xdr:colOff>127000</xdr:colOff>
      <xdr:row>97</xdr:row>
      <xdr:rowOff>125013</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5481300" y="16738431"/>
          <a:ext cx="838200" cy="17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65175</xdr:rowOff>
    </xdr:from>
    <xdr:ext cx="534377" cy="259045"/>
    <xdr:sp macro="" textlink="">
      <xdr:nvSpPr>
        <xdr:cNvPr id="680" name="積立金平均値テキスト">
          <a:extLst>
            <a:ext uri="{FF2B5EF4-FFF2-40B4-BE49-F238E27FC236}">
              <a16:creationId xmlns:a16="http://schemas.microsoft.com/office/drawing/2014/main" id="{00000000-0008-0000-0600-0000A8020000}"/>
            </a:ext>
          </a:extLst>
        </xdr:cNvPr>
        <xdr:cNvSpPr txBox="1"/>
      </xdr:nvSpPr>
      <xdr:spPr>
        <a:xfrm>
          <a:off x="16370300" y="1686727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86748</xdr:rowOff>
    </xdr:from>
    <xdr:to>
      <xdr:col>85</xdr:col>
      <xdr:colOff>177800</xdr:colOff>
      <xdr:row>99</xdr:row>
      <xdr:rowOff>16898</xdr:rowOff>
    </xdr:to>
    <xdr:sp macro="" textlink="">
      <xdr:nvSpPr>
        <xdr:cNvPr id="681" name="フローチャート: 判断 680">
          <a:extLst>
            <a:ext uri="{FF2B5EF4-FFF2-40B4-BE49-F238E27FC236}">
              <a16:creationId xmlns:a16="http://schemas.microsoft.com/office/drawing/2014/main" id="{00000000-0008-0000-0600-0000A9020000}"/>
            </a:ext>
          </a:extLst>
        </xdr:cNvPr>
        <xdr:cNvSpPr/>
      </xdr:nvSpPr>
      <xdr:spPr>
        <a:xfrm>
          <a:off x="16268700" y="16888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107781</xdr:rowOff>
    </xdr:from>
    <xdr:to>
      <xdr:col>81</xdr:col>
      <xdr:colOff>50800</xdr:colOff>
      <xdr:row>97</xdr:row>
      <xdr:rowOff>140382</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4592300" y="16738431"/>
          <a:ext cx="889000" cy="32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70633</xdr:rowOff>
    </xdr:from>
    <xdr:to>
      <xdr:col>81</xdr:col>
      <xdr:colOff>101600</xdr:colOff>
      <xdr:row>99</xdr:row>
      <xdr:rowOff>783</xdr:rowOff>
    </xdr:to>
    <xdr:sp macro="" textlink="">
      <xdr:nvSpPr>
        <xdr:cNvPr id="683" name="フローチャート: 判断 682">
          <a:extLst>
            <a:ext uri="{FF2B5EF4-FFF2-40B4-BE49-F238E27FC236}">
              <a16:creationId xmlns:a16="http://schemas.microsoft.com/office/drawing/2014/main" id="{00000000-0008-0000-0600-0000AB020000}"/>
            </a:ext>
          </a:extLst>
        </xdr:cNvPr>
        <xdr:cNvSpPr/>
      </xdr:nvSpPr>
      <xdr:spPr>
        <a:xfrm>
          <a:off x="15430500" y="16872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163360</xdr:rowOff>
    </xdr:from>
    <xdr:ext cx="534377"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5214111" y="16965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90</xdr:row>
      <xdr:rowOff>51966</xdr:rowOff>
    </xdr:from>
    <xdr:to>
      <xdr:col>76</xdr:col>
      <xdr:colOff>114300</xdr:colOff>
      <xdr:row>97</xdr:row>
      <xdr:rowOff>140382</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3703300" y="15482466"/>
          <a:ext cx="889000" cy="1288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106762</xdr:rowOff>
    </xdr:from>
    <xdr:to>
      <xdr:col>76</xdr:col>
      <xdr:colOff>165100</xdr:colOff>
      <xdr:row>99</xdr:row>
      <xdr:rowOff>36912</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4541500" y="16908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28039</xdr:rowOff>
    </xdr:from>
    <xdr:ext cx="534377"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4325111" y="17001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90</xdr:row>
      <xdr:rowOff>51966</xdr:rowOff>
    </xdr:from>
    <xdr:to>
      <xdr:col>71</xdr:col>
      <xdr:colOff>177800</xdr:colOff>
      <xdr:row>92</xdr:row>
      <xdr:rowOff>139012</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flipV="1">
          <a:off x="12814300" y="15482466"/>
          <a:ext cx="889000" cy="429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126158</xdr:rowOff>
    </xdr:from>
    <xdr:to>
      <xdr:col>72</xdr:col>
      <xdr:colOff>38100</xdr:colOff>
      <xdr:row>99</xdr:row>
      <xdr:rowOff>56308</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3652500" y="16928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47435</xdr:rowOff>
    </xdr:from>
    <xdr:ext cx="534377"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3436111" y="17020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124369</xdr:rowOff>
    </xdr:from>
    <xdr:to>
      <xdr:col>67</xdr:col>
      <xdr:colOff>101600</xdr:colOff>
      <xdr:row>99</xdr:row>
      <xdr:rowOff>54519</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2763500" y="16926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45646</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2547111" y="17019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600-0000B8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74213</xdr:rowOff>
    </xdr:from>
    <xdr:to>
      <xdr:col>85</xdr:col>
      <xdr:colOff>177800</xdr:colOff>
      <xdr:row>98</xdr:row>
      <xdr:rowOff>4363</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6268700" y="1670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97090</xdr:rowOff>
    </xdr:from>
    <xdr:ext cx="599010" cy="259045"/>
    <xdr:sp macro="" textlink="">
      <xdr:nvSpPr>
        <xdr:cNvPr id="699" name="積立金該当値テキスト">
          <a:extLst>
            <a:ext uri="{FF2B5EF4-FFF2-40B4-BE49-F238E27FC236}">
              <a16:creationId xmlns:a16="http://schemas.microsoft.com/office/drawing/2014/main" id="{00000000-0008-0000-0600-0000BB020000}"/>
            </a:ext>
          </a:extLst>
        </xdr:cNvPr>
        <xdr:cNvSpPr txBox="1"/>
      </xdr:nvSpPr>
      <xdr:spPr>
        <a:xfrm>
          <a:off x="16370300" y="165562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56981</xdr:rowOff>
    </xdr:from>
    <xdr:to>
      <xdr:col>81</xdr:col>
      <xdr:colOff>101600</xdr:colOff>
      <xdr:row>97</xdr:row>
      <xdr:rowOff>158581</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5430500" y="16687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3658</xdr:rowOff>
    </xdr:from>
    <xdr:ext cx="59901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5181795" y="164628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89582</xdr:rowOff>
    </xdr:from>
    <xdr:to>
      <xdr:col>76</xdr:col>
      <xdr:colOff>165100</xdr:colOff>
      <xdr:row>98</xdr:row>
      <xdr:rowOff>19732</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4541500" y="16720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36259</xdr:rowOff>
    </xdr:from>
    <xdr:ext cx="59901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4292795" y="164954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90</xdr:row>
      <xdr:rowOff>1166</xdr:rowOff>
    </xdr:from>
    <xdr:to>
      <xdr:col>72</xdr:col>
      <xdr:colOff>38100</xdr:colOff>
      <xdr:row>90</xdr:row>
      <xdr:rowOff>102766</xdr:rowOff>
    </xdr:to>
    <xdr:sp macro="" textlink="">
      <xdr:nvSpPr>
        <xdr:cNvPr id="704" name="楕円 703">
          <a:extLst>
            <a:ext uri="{FF2B5EF4-FFF2-40B4-BE49-F238E27FC236}">
              <a16:creationId xmlns:a16="http://schemas.microsoft.com/office/drawing/2014/main" id="{00000000-0008-0000-0600-0000C0020000}"/>
            </a:ext>
          </a:extLst>
        </xdr:cNvPr>
        <xdr:cNvSpPr/>
      </xdr:nvSpPr>
      <xdr:spPr>
        <a:xfrm>
          <a:off x="13652500" y="15431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23205</xdr:colOff>
      <xdr:row>88</xdr:row>
      <xdr:rowOff>119293</xdr:rowOff>
    </xdr:from>
    <xdr:ext cx="690189"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3358205" y="1520689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1,209,082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92</xdr:row>
      <xdr:rowOff>88212</xdr:rowOff>
    </xdr:from>
    <xdr:to>
      <xdr:col>67</xdr:col>
      <xdr:colOff>101600</xdr:colOff>
      <xdr:row>93</xdr:row>
      <xdr:rowOff>18362</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2763500" y="15861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91</xdr:row>
      <xdr:rowOff>34889</xdr:rowOff>
    </xdr:from>
    <xdr:ext cx="599010"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2514795" y="15636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7" name="直線コネクタ 716">
          <a:extLst>
            <a:ext uri="{FF2B5EF4-FFF2-40B4-BE49-F238E27FC236}">
              <a16:creationId xmlns:a16="http://schemas.microsoft.com/office/drawing/2014/main" id="{00000000-0008-0000-0600-0000CD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2" name="投資及び出資金グラフ枠">
          <a:extLst>
            <a:ext uri="{FF2B5EF4-FFF2-40B4-BE49-F238E27FC236}">
              <a16:creationId xmlns:a16="http://schemas.microsoft.com/office/drawing/2014/main" id="{00000000-0008-0000-0600-0000DC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10574</xdr:rowOff>
    </xdr:from>
    <xdr:to>
      <xdr:col>116</xdr:col>
      <xdr:colOff>62864</xdr:colOff>
      <xdr:row>39</xdr:row>
      <xdr:rowOff>98878</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flipV="1">
          <a:off x="22159595" y="5154074"/>
          <a:ext cx="1269" cy="16313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4" name="投資及び出資金最小値テキスト">
          <a:extLst>
            <a:ext uri="{FF2B5EF4-FFF2-40B4-BE49-F238E27FC236}">
              <a16:creationId xmlns:a16="http://schemas.microsoft.com/office/drawing/2014/main" id="{00000000-0008-0000-0600-0000DE020000}"/>
            </a:ext>
          </a:extLst>
        </xdr:cNvPr>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128701</xdr:rowOff>
    </xdr:from>
    <xdr:ext cx="534377" cy="259045"/>
    <xdr:sp macro="" textlink="">
      <xdr:nvSpPr>
        <xdr:cNvPr id="736" name="投資及び出資金最大値テキスト">
          <a:extLst>
            <a:ext uri="{FF2B5EF4-FFF2-40B4-BE49-F238E27FC236}">
              <a16:creationId xmlns:a16="http://schemas.microsoft.com/office/drawing/2014/main" id="{00000000-0008-0000-0600-0000E0020000}"/>
            </a:ext>
          </a:extLst>
        </xdr:cNvPr>
        <xdr:cNvSpPr txBox="1"/>
      </xdr:nvSpPr>
      <xdr:spPr>
        <a:xfrm>
          <a:off x="22212300" y="4929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10574</xdr:rowOff>
    </xdr:from>
    <xdr:to>
      <xdr:col>116</xdr:col>
      <xdr:colOff>152400</xdr:colOff>
      <xdr:row>30</xdr:row>
      <xdr:rowOff>10574</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22072600" y="51540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96625</xdr:rowOff>
    </xdr:from>
    <xdr:to>
      <xdr:col>116</xdr:col>
      <xdr:colOff>63500</xdr:colOff>
      <xdr:row>39</xdr:row>
      <xdr:rowOff>96821</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flipV="1">
          <a:off x="21323300" y="6783175"/>
          <a:ext cx="838200" cy="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110960</xdr:rowOff>
    </xdr:from>
    <xdr:ext cx="469744" cy="259045"/>
    <xdr:sp macro="" textlink="">
      <xdr:nvSpPr>
        <xdr:cNvPr id="739" name="投資及び出資金平均値テキスト">
          <a:extLst>
            <a:ext uri="{FF2B5EF4-FFF2-40B4-BE49-F238E27FC236}">
              <a16:creationId xmlns:a16="http://schemas.microsoft.com/office/drawing/2014/main" id="{00000000-0008-0000-0600-0000E3020000}"/>
            </a:ext>
          </a:extLst>
        </xdr:cNvPr>
        <xdr:cNvSpPr txBox="1"/>
      </xdr:nvSpPr>
      <xdr:spPr>
        <a:xfrm>
          <a:off x="22212300" y="64546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88084</xdr:rowOff>
    </xdr:from>
    <xdr:to>
      <xdr:col>116</xdr:col>
      <xdr:colOff>114300</xdr:colOff>
      <xdr:row>39</xdr:row>
      <xdr:rowOff>18234</xdr:rowOff>
    </xdr:to>
    <xdr:sp macro="" textlink="">
      <xdr:nvSpPr>
        <xdr:cNvPr id="740" name="フローチャート: 判断 739">
          <a:extLst>
            <a:ext uri="{FF2B5EF4-FFF2-40B4-BE49-F238E27FC236}">
              <a16:creationId xmlns:a16="http://schemas.microsoft.com/office/drawing/2014/main" id="{00000000-0008-0000-0600-0000E4020000}"/>
            </a:ext>
          </a:extLst>
        </xdr:cNvPr>
        <xdr:cNvSpPr/>
      </xdr:nvSpPr>
      <xdr:spPr>
        <a:xfrm>
          <a:off x="22110700" y="6603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96821</xdr:rowOff>
    </xdr:from>
    <xdr:to>
      <xdr:col>111</xdr:col>
      <xdr:colOff>177800</xdr:colOff>
      <xdr:row>39</xdr:row>
      <xdr:rowOff>96985</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flipV="1">
          <a:off x="20434300" y="6783371"/>
          <a:ext cx="889000" cy="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92263</xdr:rowOff>
    </xdr:from>
    <xdr:to>
      <xdr:col>112</xdr:col>
      <xdr:colOff>38100</xdr:colOff>
      <xdr:row>39</xdr:row>
      <xdr:rowOff>22413</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21272500" y="660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38941</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21088428" y="6382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96985</xdr:rowOff>
    </xdr:from>
    <xdr:to>
      <xdr:col>107</xdr:col>
      <xdr:colOff>50800</xdr:colOff>
      <xdr:row>39</xdr:row>
      <xdr:rowOff>97180</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flipV="1">
          <a:off x="19545300" y="6783535"/>
          <a:ext cx="889000" cy="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127827</xdr:rowOff>
    </xdr:from>
    <xdr:to>
      <xdr:col>107</xdr:col>
      <xdr:colOff>101600</xdr:colOff>
      <xdr:row>39</xdr:row>
      <xdr:rowOff>57977</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20383500" y="6642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74504</xdr:rowOff>
    </xdr:from>
    <xdr:ext cx="469744"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0199428" y="64181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97180</xdr:rowOff>
    </xdr:from>
    <xdr:to>
      <xdr:col>102</xdr:col>
      <xdr:colOff>114300</xdr:colOff>
      <xdr:row>39</xdr:row>
      <xdr:rowOff>97311</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flipV="1">
          <a:off x="18656300" y="6783730"/>
          <a:ext cx="889000" cy="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145038</xdr:rowOff>
    </xdr:from>
    <xdr:to>
      <xdr:col>102</xdr:col>
      <xdr:colOff>165100</xdr:colOff>
      <xdr:row>39</xdr:row>
      <xdr:rowOff>75188</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19494500" y="6660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91715</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9310428" y="6435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147095</xdr:rowOff>
    </xdr:from>
    <xdr:to>
      <xdr:col>98</xdr:col>
      <xdr:colOff>38100</xdr:colOff>
      <xdr:row>39</xdr:row>
      <xdr:rowOff>77245</xdr:rowOff>
    </xdr:to>
    <xdr:sp macro="" textlink="">
      <xdr:nvSpPr>
        <xdr:cNvPr id="750" name="フローチャート: 判断 749">
          <a:extLst>
            <a:ext uri="{FF2B5EF4-FFF2-40B4-BE49-F238E27FC236}">
              <a16:creationId xmlns:a16="http://schemas.microsoft.com/office/drawing/2014/main" id="{00000000-0008-0000-0600-0000EE020000}"/>
            </a:ext>
          </a:extLst>
        </xdr:cNvPr>
        <xdr:cNvSpPr/>
      </xdr:nvSpPr>
      <xdr:spPr>
        <a:xfrm>
          <a:off x="18605500" y="6662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93772</xdr:rowOff>
    </xdr:from>
    <xdr:ext cx="469744"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18421428" y="6437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600-0000F1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45825</xdr:rowOff>
    </xdr:from>
    <xdr:to>
      <xdr:col>116</xdr:col>
      <xdr:colOff>114300</xdr:colOff>
      <xdr:row>39</xdr:row>
      <xdr:rowOff>147425</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22110700" y="6732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132202</xdr:rowOff>
    </xdr:from>
    <xdr:ext cx="313932" cy="259045"/>
    <xdr:sp macro="" textlink="">
      <xdr:nvSpPr>
        <xdr:cNvPr id="758" name="投資及び出資金該当値テキスト">
          <a:extLst>
            <a:ext uri="{FF2B5EF4-FFF2-40B4-BE49-F238E27FC236}">
              <a16:creationId xmlns:a16="http://schemas.microsoft.com/office/drawing/2014/main" id="{00000000-0008-0000-0600-0000F6020000}"/>
            </a:ext>
          </a:extLst>
        </xdr:cNvPr>
        <xdr:cNvSpPr txBox="1"/>
      </xdr:nvSpPr>
      <xdr:spPr>
        <a:xfrm>
          <a:off x="22212300" y="664730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46021</xdr:rowOff>
    </xdr:from>
    <xdr:to>
      <xdr:col>112</xdr:col>
      <xdr:colOff>38100</xdr:colOff>
      <xdr:row>39</xdr:row>
      <xdr:rowOff>147621</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21272500" y="6732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39</xdr:row>
      <xdr:rowOff>138748</xdr:rowOff>
    </xdr:from>
    <xdr:ext cx="313932"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1166333" y="682529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46185</xdr:rowOff>
    </xdr:from>
    <xdr:to>
      <xdr:col>107</xdr:col>
      <xdr:colOff>101600</xdr:colOff>
      <xdr:row>39</xdr:row>
      <xdr:rowOff>147785</xdr:rowOff>
    </xdr:to>
    <xdr:sp macro="" textlink="">
      <xdr:nvSpPr>
        <xdr:cNvPr id="761" name="楕円 760">
          <a:extLst>
            <a:ext uri="{FF2B5EF4-FFF2-40B4-BE49-F238E27FC236}">
              <a16:creationId xmlns:a16="http://schemas.microsoft.com/office/drawing/2014/main" id="{00000000-0008-0000-0600-0000F9020000}"/>
            </a:ext>
          </a:extLst>
        </xdr:cNvPr>
        <xdr:cNvSpPr/>
      </xdr:nvSpPr>
      <xdr:spPr>
        <a:xfrm>
          <a:off x="20383500" y="6732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138912</xdr:rowOff>
    </xdr:from>
    <xdr:ext cx="313932"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20277333" y="682546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46380</xdr:rowOff>
    </xdr:from>
    <xdr:to>
      <xdr:col>102</xdr:col>
      <xdr:colOff>165100</xdr:colOff>
      <xdr:row>39</xdr:row>
      <xdr:rowOff>147980</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19494500" y="6732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139107</xdr:rowOff>
    </xdr:from>
    <xdr:ext cx="313932"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9388333" y="68256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46511</xdr:rowOff>
    </xdr:from>
    <xdr:to>
      <xdr:col>98</xdr:col>
      <xdr:colOff>38100</xdr:colOff>
      <xdr:row>39</xdr:row>
      <xdr:rowOff>148111</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18605500" y="6733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139238</xdr:rowOff>
    </xdr:from>
    <xdr:ext cx="313932"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18499333" y="682578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1" name="正方形/長方形 770">
          <a:extLst>
            <a:ext uri="{FF2B5EF4-FFF2-40B4-BE49-F238E27FC236}">
              <a16:creationId xmlns:a16="http://schemas.microsoft.com/office/drawing/2014/main" id="{00000000-0008-0000-0600-000003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56</xdr:row>
      <xdr:rowOff>144434</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54</xdr:row>
      <xdr:rowOff>160762</xdr:rowOff>
    </xdr:from>
    <xdr:ext cx="59541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692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53</xdr:row>
      <xdr:rowOff>5642</xdr:rowOff>
    </xdr:from>
    <xdr:ext cx="595419"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7692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21970</xdr:rowOff>
    </xdr:from>
    <xdr:ext cx="59541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692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貸付金グラフ枠">
          <a:extLst>
            <a:ext uri="{FF2B5EF4-FFF2-40B4-BE49-F238E27FC236}">
              <a16:creationId xmlns:a16="http://schemas.microsoft.com/office/drawing/2014/main" id="{00000000-0008-0000-0600-000017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126843</xdr:rowOff>
    </xdr:from>
    <xdr:to>
      <xdr:col>116</xdr:col>
      <xdr:colOff>62864</xdr:colOff>
      <xdr:row>59</xdr:row>
      <xdr:rowOff>98878</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flipV="1">
          <a:off x="22159595" y="10070943"/>
          <a:ext cx="1269" cy="143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144155</xdr:rowOff>
    </xdr:from>
    <xdr:ext cx="249299" cy="259045"/>
    <xdr:sp macro="" textlink="">
      <xdr:nvSpPr>
        <xdr:cNvPr id="793" name="貸付金最小値テキスト">
          <a:extLst>
            <a:ext uri="{FF2B5EF4-FFF2-40B4-BE49-F238E27FC236}">
              <a16:creationId xmlns:a16="http://schemas.microsoft.com/office/drawing/2014/main" id="{00000000-0008-0000-0600-000019030000}"/>
            </a:ext>
          </a:extLst>
        </xdr:cNvPr>
        <xdr:cNvSpPr txBox="1"/>
      </xdr:nvSpPr>
      <xdr:spPr>
        <a:xfrm>
          <a:off x="22212300" y="1025970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73520</xdr:rowOff>
    </xdr:from>
    <xdr:ext cx="534377" cy="259045"/>
    <xdr:sp macro="" textlink="">
      <xdr:nvSpPr>
        <xdr:cNvPr id="795" name="貸付金最大値テキスト">
          <a:extLst>
            <a:ext uri="{FF2B5EF4-FFF2-40B4-BE49-F238E27FC236}">
              <a16:creationId xmlns:a16="http://schemas.microsoft.com/office/drawing/2014/main" id="{00000000-0008-0000-0600-00001B030000}"/>
            </a:ext>
          </a:extLst>
        </xdr:cNvPr>
        <xdr:cNvSpPr txBox="1"/>
      </xdr:nvSpPr>
      <xdr:spPr>
        <a:xfrm>
          <a:off x="22212300" y="9846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43,937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126843</xdr:rowOff>
    </xdr:from>
    <xdr:to>
      <xdr:col>116</xdr:col>
      <xdr:colOff>152400</xdr:colOff>
      <xdr:row>58</xdr:row>
      <xdr:rowOff>126843</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22072600" y="100709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5411</xdr:rowOff>
    </xdr:from>
    <xdr:to>
      <xdr:col>116</xdr:col>
      <xdr:colOff>63500</xdr:colOff>
      <xdr:row>58</xdr:row>
      <xdr:rowOff>126843</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a:off x="21323300" y="9949511"/>
          <a:ext cx="838200" cy="121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17156</xdr:rowOff>
    </xdr:from>
    <xdr:ext cx="469744" cy="259045"/>
    <xdr:sp macro="" textlink="">
      <xdr:nvSpPr>
        <xdr:cNvPr id="798" name="貸付金平均値テキスト">
          <a:extLst>
            <a:ext uri="{FF2B5EF4-FFF2-40B4-BE49-F238E27FC236}">
              <a16:creationId xmlns:a16="http://schemas.microsoft.com/office/drawing/2014/main" id="{00000000-0008-0000-0600-00001E030000}"/>
            </a:ext>
          </a:extLst>
        </xdr:cNvPr>
        <xdr:cNvSpPr txBox="1"/>
      </xdr:nvSpPr>
      <xdr:spPr>
        <a:xfrm>
          <a:off x="22212300" y="101327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38729</xdr:rowOff>
    </xdr:from>
    <xdr:to>
      <xdr:col>116</xdr:col>
      <xdr:colOff>114300</xdr:colOff>
      <xdr:row>59</xdr:row>
      <xdr:rowOff>140329</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22110700" y="10154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68106</xdr:rowOff>
    </xdr:from>
    <xdr:to>
      <xdr:col>111</xdr:col>
      <xdr:colOff>177800</xdr:colOff>
      <xdr:row>58</xdr:row>
      <xdr:rowOff>5411</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20434300" y="9840756"/>
          <a:ext cx="889000" cy="1087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59</xdr:row>
      <xdr:rowOff>38419</xdr:rowOff>
    </xdr:from>
    <xdr:to>
      <xdr:col>112</xdr:col>
      <xdr:colOff>38100</xdr:colOff>
      <xdr:row>59</xdr:row>
      <xdr:rowOff>140019</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21272500" y="10153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131146</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1088428" y="102466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53</xdr:row>
      <xdr:rowOff>154611</xdr:rowOff>
    </xdr:from>
    <xdr:to>
      <xdr:col>107</xdr:col>
      <xdr:colOff>50800</xdr:colOff>
      <xdr:row>57</xdr:row>
      <xdr:rowOff>68106</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a:off x="19545300" y="9241461"/>
          <a:ext cx="889000" cy="599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59</xdr:row>
      <xdr:rowOff>37573</xdr:rowOff>
    </xdr:from>
    <xdr:to>
      <xdr:col>107</xdr:col>
      <xdr:colOff>101600</xdr:colOff>
      <xdr:row>59</xdr:row>
      <xdr:rowOff>139173</xdr:rowOff>
    </xdr:to>
    <xdr:sp macro="" textlink="">
      <xdr:nvSpPr>
        <xdr:cNvPr id="804" name="フローチャート: 判断 803">
          <a:extLst>
            <a:ext uri="{FF2B5EF4-FFF2-40B4-BE49-F238E27FC236}">
              <a16:creationId xmlns:a16="http://schemas.microsoft.com/office/drawing/2014/main" id="{00000000-0008-0000-0600-000024030000}"/>
            </a:ext>
          </a:extLst>
        </xdr:cNvPr>
        <xdr:cNvSpPr/>
      </xdr:nvSpPr>
      <xdr:spPr>
        <a:xfrm>
          <a:off x="20383500" y="10153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130300</xdr:rowOff>
    </xdr:from>
    <xdr:ext cx="469744"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199428" y="10245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50</xdr:row>
      <xdr:rowOff>62410</xdr:rowOff>
    </xdr:from>
    <xdr:to>
      <xdr:col>102</xdr:col>
      <xdr:colOff>114300</xdr:colOff>
      <xdr:row>53</xdr:row>
      <xdr:rowOff>154611</xdr:rowOff>
    </xdr:to>
    <xdr:cxnSp macro="">
      <xdr:nvCxnSpPr>
        <xdr:cNvPr id="806" name="直線コネクタ 805">
          <a:extLst>
            <a:ext uri="{FF2B5EF4-FFF2-40B4-BE49-F238E27FC236}">
              <a16:creationId xmlns:a16="http://schemas.microsoft.com/office/drawing/2014/main" id="{00000000-0008-0000-0600-000026030000}"/>
            </a:ext>
          </a:extLst>
        </xdr:cNvPr>
        <xdr:cNvCxnSpPr/>
      </xdr:nvCxnSpPr>
      <xdr:spPr>
        <a:xfrm>
          <a:off x="18656300" y="8634910"/>
          <a:ext cx="889000" cy="606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59</xdr:row>
      <xdr:rowOff>39251</xdr:rowOff>
    </xdr:from>
    <xdr:to>
      <xdr:col>102</xdr:col>
      <xdr:colOff>165100</xdr:colOff>
      <xdr:row>59</xdr:row>
      <xdr:rowOff>140851</xdr:rowOff>
    </xdr:to>
    <xdr:sp macro="" textlink="">
      <xdr:nvSpPr>
        <xdr:cNvPr id="807" name="フローチャート: 判断 806">
          <a:extLst>
            <a:ext uri="{FF2B5EF4-FFF2-40B4-BE49-F238E27FC236}">
              <a16:creationId xmlns:a16="http://schemas.microsoft.com/office/drawing/2014/main" id="{00000000-0008-0000-0600-000027030000}"/>
            </a:ext>
          </a:extLst>
        </xdr:cNvPr>
        <xdr:cNvSpPr/>
      </xdr:nvSpPr>
      <xdr:spPr>
        <a:xfrm>
          <a:off x="19494500" y="10154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131978</xdr:rowOff>
    </xdr:from>
    <xdr:ext cx="469744"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19310428" y="10247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39205</xdr:rowOff>
    </xdr:from>
    <xdr:to>
      <xdr:col>98</xdr:col>
      <xdr:colOff>38100</xdr:colOff>
      <xdr:row>59</xdr:row>
      <xdr:rowOff>140805</xdr:rowOff>
    </xdr:to>
    <xdr:sp macro="" textlink="">
      <xdr:nvSpPr>
        <xdr:cNvPr id="809" name="フローチャート: 判断 808">
          <a:extLst>
            <a:ext uri="{FF2B5EF4-FFF2-40B4-BE49-F238E27FC236}">
              <a16:creationId xmlns:a16="http://schemas.microsoft.com/office/drawing/2014/main" id="{00000000-0008-0000-0600-000029030000}"/>
            </a:ext>
          </a:extLst>
        </xdr:cNvPr>
        <xdr:cNvSpPr/>
      </xdr:nvSpPr>
      <xdr:spPr>
        <a:xfrm>
          <a:off x="18605500" y="10154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131932</xdr:rowOff>
    </xdr:from>
    <xdr:ext cx="469744"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18421428" y="10247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76043</xdr:rowOff>
    </xdr:from>
    <xdr:to>
      <xdr:col>116</xdr:col>
      <xdr:colOff>114300</xdr:colOff>
      <xdr:row>59</xdr:row>
      <xdr:rowOff>6193</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22110700" y="10020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29070</xdr:rowOff>
    </xdr:from>
    <xdr:ext cx="534377" cy="259045"/>
    <xdr:sp macro="" textlink="">
      <xdr:nvSpPr>
        <xdr:cNvPr id="817" name="貸付金該当値テキスト">
          <a:extLst>
            <a:ext uri="{FF2B5EF4-FFF2-40B4-BE49-F238E27FC236}">
              <a16:creationId xmlns:a16="http://schemas.microsoft.com/office/drawing/2014/main" id="{00000000-0008-0000-0600-000031030000}"/>
            </a:ext>
          </a:extLst>
        </xdr:cNvPr>
        <xdr:cNvSpPr txBox="1"/>
      </xdr:nvSpPr>
      <xdr:spPr>
        <a:xfrm>
          <a:off x="22212300" y="9973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126061</xdr:rowOff>
    </xdr:from>
    <xdr:to>
      <xdr:col>112</xdr:col>
      <xdr:colOff>38100</xdr:colOff>
      <xdr:row>58</xdr:row>
      <xdr:rowOff>56211</xdr:rowOff>
    </xdr:to>
    <xdr:sp macro="" textlink="">
      <xdr:nvSpPr>
        <xdr:cNvPr id="818" name="楕円 817">
          <a:extLst>
            <a:ext uri="{FF2B5EF4-FFF2-40B4-BE49-F238E27FC236}">
              <a16:creationId xmlns:a16="http://schemas.microsoft.com/office/drawing/2014/main" id="{00000000-0008-0000-0600-000032030000}"/>
            </a:ext>
          </a:extLst>
        </xdr:cNvPr>
        <xdr:cNvSpPr/>
      </xdr:nvSpPr>
      <xdr:spPr>
        <a:xfrm>
          <a:off x="21272500" y="9898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56</xdr:row>
      <xdr:rowOff>72738</xdr:rowOff>
    </xdr:from>
    <xdr:ext cx="534377"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21056111" y="9673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17306</xdr:rowOff>
    </xdr:from>
    <xdr:to>
      <xdr:col>107</xdr:col>
      <xdr:colOff>101600</xdr:colOff>
      <xdr:row>57</xdr:row>
      <xdr:rowOff>118906</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20383500" y="9789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55</xdr:row>
      <xdr:rowOff>135433</xdr:rowOff>
    </xdr:from>
    <xdr:ext cx="599010"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20134795" y="9565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53</xdr:row>
      <xdr:rowOff>103811</xdr:rowOff>
    </xdr:from>
    <xdr:to>
      <xdr:col>102</xdr:col>
      <xdr:colOff>165100</xdr:colOff>
      <xdr:row>54</xdr:row>
      <xdr:rowOff>33961</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19494500" y="9190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52</xdr:row>
      <xdr:rowOff>50488</xdr:rowOff>
    </xdr:from>
    <xdr:ext cx="599010"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9245795" y="89658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50</xdr:row>
      <xdr:rowOff>11610</xdr:rowOff>
    </xdr:from>
    <xdr:to>
      <xdr:col>98</xdr:col>
      <xdr:colOff>38100</xdr:colOff>
      <xdr:row>50</xdr:row>
      <xdr:rowOff>113210</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18605500" y="8584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48</xdr:row>
      <xdr:rowOff>129737</xdr:rowOff>
    </xdr:from>
    <xdr:ext cx="599010"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8356795" y="8359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41" name="テキスト ボックス 840">
          <a:extLst>
            <a:ext uri="{FF2B5EF4-FFF2-40B4-BE49-F238E27FC236}">
              <a16:creationId xmlns:a16="http://schemas.microsoft.com/office/drawing/2014/main" id="{00000000-0008-0000-0600-000049030000}"/>
            </a:ext>
          </a:extLst>
        </xdr:cNvPr>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43" name="テキスト ボックス 842">
          <a:extLst>
            <a:ext uri="{FF2B5EF4-FFF2-40B4-BE49-F238E27FC236}">
              <a16:creationId xmlns:a16="http://schemas.microsoft.com/office/drawing/2014/main" id="{00000000-0008-0000-0600-00004B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8" name="繰出金グラフ枠">
          <a:extLst>
            <a:ext uri="{FF2B5EF4-FFF2-40B4-BE49-F238E27FC236}">
              <a16:creationId xmlns:a16="http://schemas.microsoft.com/office/drawing/2014/main" id="{00000000-0008-0000-0600-000050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112146</xdr:rowOff>
    </xdr:from>
    <xdr:to>
      <xdr:col>116</xdr:col>
      <xdr:colOff>62864</xdr:colOff>
      <xdr:row>78</xdr:row>
      <xdr:rowOff>11157</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flipV="1">
          <a:off x="22159595" y="12113646"/>
          <a:ext cx="1269" cy="12706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14984</xdr:rowOff>
    </xdr:from>
    <xdr:ext cx="534377" cy="259045"/>
    <xdr:sp macro="" textlink="">
      <xdr:nvSpPr>
        <xdr:cNvPr id="850" name="繰出金最小値テキスト">
          <a:extLst>
            <a:ext uri="{FF2B5EF4-FFF2-40B4-BE49-F238E27FC236}">
              <a16:creationId xmlns:a16="http://schemas.microsoft.com/office/drawing/2014/main" id="{00000000-0008-0000-0600-000052030000}"/>
            </a:ext>
          </a:extLst>
        </xdr:cNvPr>
        <xdr:cNvSpPr txBox="1"/>
      </xdr:nvSpPr>
      <xdr:spPr>
        <a:xfrm>
          <a:off x="22212300" y="13388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11157</xdr:rowOff>
    </xdr:from>
    <xdr:to>
      <xdr:col>116</xdr:col>
      <xdr:colOff>152400</xdr:colOff>
      <xdr:row>78</xdr:row>
      <xdr:rowOff>11157</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22072600" y="13384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58823</xdr:rowOff>
    </xdr:from>
    <xdr:ext cx="599010" cy="259045"/>
    <xdr:sp macro="" textlink="">
      <xdr:nvSpPr>
        <xdr:cNvPr id="852" name="繰出金最大値テキスト">
          <a:extLst>
            <a:ext uri="{FF2B5EF4-FFF2-40B4-BE49-F238E27FC236}">
              <a16:creationId xmlns:a16="http://schemas.microsoft.com/office/drawing/2014/main" id="{00000000-0008-0000-0600-000054030000}"/>
            </a:ext>
          </a:extLst>
        </xdr:cNvPr>
        <xdr:cNvSpPr txBox="1"/>
      </xdr:nvSpPr>
      <xdr:spPr>
        <a:xfrm>
          <a:off x="22212300" y="11888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193,616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112146</xdr:rowOff>
    </xdr:from>
    <xdr:to>
      <xdr:col>116</xdr:col>
      <xdr:colOff>152400</xdr:colOff>
      <xdr:row>70</xdr:row>
      <xdr:rowOff>112146</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a:off x="22072600" y="121136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111742</xdr:rowOff>
    </xdr:from>
    <xdr:to>
      <xdr:col>116</xdr:col>
      <xdr:colOff>63500</xdr:colOff>
      <xdr:row>76</xdr:row>
      <xdr:rowOff>98926</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21323300" y="12970492"/>
          <a:ext cx="838200" cy="158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146036</xdr:rowOff>
    </xdr:from>
    <xdr:ext cx="534377" cy="259045"/>
    <xdr:sp macro="" textlink="">
      <xdr:nvSpPr>
        <xdr:cNvPr id="855" name="繰出金平均値テキスト">
          <a:extLst>
            <a:ext uri="{FF2B5EF4-FFF2-40B4-BE49-F238E27FC236}">
              <a16:creationId xmlns:a16="http://schemas.microsoft.com/office/drawing/2014/main" id="{00000000-0008-0000-0600-000057030000}"/>
            </a:ext>
          </a:extLst>
        </xdr:cNvPr>
        <xdr:cNvSpPr txBox="1"/>
      </xdr:nvSpPr>
      <xdr:spPr>
        <a:xfrm>
          <a:off x="22212300" y="128333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123159</xdr:rowOff>
    </xdr:from>
    <xdr:to>
      <xdr:col>116</xdr:col>
      <xdr:colOff>114300</xdr:colOff>
      <xdr:row>76</xdr:row>
      <xdr:rowOff>53308</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22110700" y="1298190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43665</xdr:rowOff>
    </xdr:from>
    <xdr:to>
      <xdr:col>111</xdr:col>
      <xdr:colOff>177800</xdr:colOff>
      <xdr:row>75</xdr:row>
      <xdr:rowOff>111742</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a:off x="20434300" y="12902415"/>
          <a:ext cx="889000" cy="68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146652</xdr:rowOff>
    </xdr:from>
    <xdr:to>
      <xdr:col>112</xdr:col>
      <xdr:colOff>38100</xdr:colOff>
      <xdr:row>76</xdr:row>
      <xdr:rowOff>76802</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21272500" y="13005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67929</xdr:rowOff>
    </xdr:from>
    <xdr:ext cx="534377"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21056111" y="13098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73</xdr:row>
      <xdr:rowOff>107429</xdr:rowOff>
    </xdr:from>
    <xdr:to>
      <xdr:col>107</xdr:col>
      <xdr:colOff>50800</xdr:colOff>
      <xdr:row>75</xdr:row>
      <xdr:rowOff>43665</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19545300" y="12623279"/>
          <a:ext cx="889000" cy="279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142400</xdr:rowOff>
    </xdr:from>
    <xdr:to>
      <xdr:col>107</xdr:col>
      <xdr:colOff>101600</xdr:colOff>
      <xdr:row>76</xdr:row>
      <xdr:rowOff>72551</xdr:rowOff>
    </xdr:to>
    <xdr:sp macro="" textlink="">
      <xdr:nvSpPr>
        <xdr:cNvPr id="861" name="フローチャート: 判断 860">
          <a:extLst>
            <a:ext uri="{FF2B5EF4-FFF2-40B4-BE49-F238E27FC236}">
              <a16:creationId xmlns:a16="http://schemas.microsoft.com/office/drawing/2014/main" id="{00000000-0008-0000-0600-00005D030000}"/>
            </a:ext>
          </a:extLst>
        </xdr:cNvPr>
        <xdr:cNvSpPr/>
      </xdr:nvSpPr>
      <xdr:spPr>
        <a:xfrm>
          <a:off x="20383500" y="130011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63678</xdr:rowOff>
    </xdr:from>
    <xdr:ext cx="534377"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0167111" y="13093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73</xdr:row>
      <xdr:rowOff>107429</xdr:rowOff>
    </xdr:from>
    <xdr:to>
      <xdr:col>102</xdr:col>
      <xdr:colOff>114300</xdr:colOff>
      <xdr:row>74</xdr:row>
      <xdr:rowOff>68979</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flipV="1">
          <a:off x="18656300" y="12623279"/>
          <a:ext cx="889000" cy="133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120043</xdr:rowOff>
    </xdr:from>
    <xdr:to>
      <xdr:col>102</xdr:col>
      <xdr:colOff>165100</xdr:colOff>
      <xdr:row>76</xdr:row>
      <xdr:rowOff>50192</xdr:rowOff>
    </xdr:to>
    <xdr:sp macro="" textlink="">
      <xdr:nvSpPr>
        <xdr:cNvPr id="864" name="フローチャート: 判断 863">
          <a:extLst>
            <a:ext uri="{FF2B5EF4-FFF2-40B4-BE49-F238E27FC236}">
              <a16:creationId xmlns:a16="http://schemas.microsoft.com/office/drawing/2014/main" id="{00000000-0008-0000-0600-000060030000}"/>
            </a:ext>
          </a:extLst>
        </xdr:cNvPr>
        <xdr:cNvSpPr/>
      </xdr:nvSpPr>
      <xdr:spPr>
        <a:xfrm>
          <a:off x="19494500" y="1297879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41319</xdr:rowOff>
    </xdr:from>
    <xdr:ext cx="534377"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19278111" y="13071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127991</xdr:rowOff>
    </xdr:from>
    <xdr:to>
      <xdr:col>98</xdr:col>
      <xdr:colOff>38100</xdr:colOff>
      <xdr:row>76</xdr:row>
      <xdr:rowOff>58141</xdr:rowOff>
    </xdr:to>
    <xdr:sp macro="" textlink="">
      <xdr:nvSpPr>
        <xdr:cNvPr id="866" name="フローチャート: 判断 865">
          <a:extLst>
            <a:ext uri="{FF2B5EF4-FFF2-40B4-BE49-F238E27FC236}">
              <a16:creationId xmlns:a16="http://schemas.microsoft.com/office/drawing/2014/main" id="{00000000-0008-0000-0600-000062030000}"/>
            </a:ext>
          </a:extLst>
        </xdr:cNvPr>
        <xdr:cNvSpPr/>
      </xdr:nvSpPr>
      <xdr:spPr>
        <a:xfrm>
          <a:off x="18605500" y="12986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49268</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18389111" y="13079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48126</xdr:rowOff>
    </xdr:from>
    <xdr:to>
      <xdr:col>116</xdr:col>
      <xdr:colOff>114300</xdr:colOff>
      <xdr:row>76</xdr:row>
      <xdr:rowOff>149726</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22110700" y="13078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26553</xdr:rowOff>
    </xdr:from>
    <xdr:ext cx="534377" cy="259045"/>
    <xdr:sp macro="" textlink="">
      <xdr:nvSpPr>
        <xdr:cNvPr id="874" name="繰出金該当値テキスト">
          <a:extLst>
            <a:ext uri="{FF2B5EF4-FFF2-40B4-BE49-F238E27FC236}">
              <a16:creationId xmlns:a16="http://schemas.microsoft.com/office/drawing/2014/main" id="{00000000-0008-0000-0600-00006A030000}"/>
            </a:ext>
          </a:extLst>
        </xdr:cNvPr>
        <xdr:cNvSpPr txBox="1"/>
      </xdr:nvSpPr>
      <xdr:spPr>
        <a:xfrm>
          <a:off x="22212300" y="13056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60942</xdr:rowOff>
    </xdr:from>
    <xdr:to>
      <xdr:col>112</xdr:col>
      <xdr:colOff>38100</xdr:colOff>
      <xdr:row>75</xdr:row>
      <xdr:rowOff>162542</xdr:rowOff>
    </xdr:to>
    <xdr:sp macro="" textlink="">
      <xdr:nvSpPr>
        <xdr:cNvPr id="875" name="楕円 874">
          <a:extLst>
            <a:ext uri="{FF2B5EF4-FFF2-40B4-BE49-F238E27FC236}">
              <a16:creationId xmlns:a16="http://schemas.microsoft.com/office/drawing/2014/main" id="{00000000-0008-0000-0600-00006B030000}"/>
            </a:ext>
          </a:extLst>
        </xdr:cNvPr>
        <xdr:cNvSpPr/>
      </xdr:nvSpPr>
      <xdr:spPr>
        <a:xfrm>
          <a:off x="21272500" y="12919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7619</xdr:rowOff>
    </xdr:from>
    <xdr:ext cx="534377"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21056111" y="12694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164315</xdr:rowOff>
    </xdr:from>
    <xdr:to>
      <xdr:col>107</xdr:col>
      <xdr:colOff>101600</xdr:colOff>
      <xdr:row>75</xdr:row>
      <xdr:rowOff>94465</xdr:rowOff>
    </xdr:to>
    <xdr:sp macro="" textlink="">
      <xdr:nvSpPr>
        <xdr:cNvPr id="877" name="楕円 876">
          <a:extLst>
            <a:ext uri="{FF2B5EF4-FFF2-40B4-BE49-F238E27FC236}">
              <a16:creationId xmlns:a16="http://schemas.microsoft.com/office/drawing/2014/main" id="{00000000-0008-0000-0600-00006D030000}"/>
            </a:ext>
          </a:extLst>
        </xdr:cNvPr>
        <xdr:cNvSpPr/>
      </xdr:nvSpPr>
      <xdr:spPr>
        <a:xfrm>
          <a:off x="20383500" y="12851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110992</xdr:rowOff>
    </xdr:from>
    <xdr:ext cx="534377" cy="259045"/>
    <xdr:sp macro="" textlink="">
      <xdr:nvSpPr>
        <xdr:cNvPr id="878" name="テキスト ボックス 877">
          <a:extLst>
            <a:ext uri="{FF2B5EF4-FFF2-40B4-BE49-F238E27FC236}">
              <a16:creationId xmlns:a16="http://schemas.microsoft.com/office/drawing/2014/main" id="{00000000-0008-0000-0600-00006E030000}"/>
            </a:ext>
          </a:extLst>
        </xdr:cNvPr>
        <xdr:cNvSpPr txBox="1"/>
      </xdr:nvSpPr>
      <xdr:spPr>
        <a:xfrm>
          <a:off x="20167111" y="12626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56629</xdr:rowOff>
    </xdr:from>
    <xdr:to>
      <xdr:col>102</xdr:col>
      <xdr:colOff>165100</xdr:colOff>
      <xdr:row>73</xdr:row>
      <xdr:rowOff>158229</xdr:rowOff>
    </xdr:to>
    <xdr:sp macro="" textlink="">
      <xdr:nvSpPr>
        <xdr:cNvPr id="879" name="楕円 878">
          <a:extLst>
            <a:ext uri="{FF2B5EF4-FFF2-40B4-BE49-F238E27FC236}">
              <a16:creationId xmlns:a16="http://schemas.microsoft.com/office/drawing/2014/main" id="{00000000-0008-0000-0600-00006F030000}"/>
            </a:ext>
          </a:extLst>
        </xdr:cNvPr>
        <xdr:cNvSpPr/>
      </xdr:nvSpPr>
      <xdr:spPr>
        <a:xfrm>
          <a:off x="19494500" y="12572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72</xdr:row>
      <xdr:rowOff>3306</xdr:rowOff>
    </xdr:from>
    <xdr:ext cx="599010"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9245795" y="12347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18179</xdr:rowOff>
    </xdr:from>
    <xdr:to>
      <xdr:col>98</xdr:col>
      <xdr:colOff>38100</xdr:colOff>
      <xdr:row>74</xdr:row>
      <xdr:rowOff>119779</xdr:rowOff>
    </xdr:to>
    <xdr:sp macro="" textlink="">
      <xdr:nvSpPr>
        <xdr:cNvPr id="881" name="楕円 880">
          <a:extLst>
            <a:ext uri="{FF2B5EF4-FFF2-40B4-BE49-F238E27FC236}">
              <a16:creationId xmlns:a16="http://schemas.microsoft.com/office/drawing/2014/main" id="{00000000-0008-0000-0600-000071030000}"/>
            </a:ext>
          </a:extLst>
        </xdr:cNvPr>
        <xdr:cNvSpPr/>
      </xdr:nvSpPr>
      <xdr:spPr>
        <a:xfrm>
          <a:off x="18605500" y="12705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72</xdr:row>
      <xdr:rowOff>136306</xdr:rowOff>
    </xdr:from>
    <xdr:ext cx="599010"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356795" y="124807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6" name="テキスト ボックス 895">
          <a:extLst>
            <a:ext uri="{FF2B5EF4-FFF2-40B4-BE49-F238E27FC236}">
              <a16:creationId xmlns:a16="http://schemas.microsoft.com/office/drawing/2014/main" id="{00000000-0008-0000-0600-000080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7" name="前年度繰上充用金グラフ枠">
          <a:extLst>
            <a:ext uri="{FF2B5EF4-FFF2-40B4-BE49-F238E27FC236}">
              <a16:creationId xmlns:a16="http://schemas.microsoft.com/office/drawing/2014/main" id="{00000000-0008-0000-0600-000081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9" name="前年度繰上充用金最小値テキスト">
          <a:extLst>
            <a:ext uri="{FF2B5EF4-FFF2-40B4-BE49-F238E27FC236}">
              <a16:creationId xmlns:a16="http://schemas.microsoft.com/office/drawing/2014/main" id="{00000000-0008-0000-0600-000083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1" name="前年度繰上充用金最大値テキスト">
          <a:extLst>
            <a:ext uri="{FF2B5EF4-FFF2-40B4-BE49-F238E27FC236}">
              <a16:creationId xmlns:a16="http://schemas.microsoft.com/office/drawing/2014/main" id="{00000000-0008-0000-0600-000085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4" name="前年度繰上充用金平均値テキスト">
          <a:extLst>
            <a:ext uri="{FF2B5EF4-FFF2-40B4-BE49-F238E27FC236}">
              <a16:creationId xmlns:a16="http://schemas.microsoft.com/office/drawing/2014/main" id="{00000000-0008-0000-0600-000088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7" name="フローチャート: 判断 906">
          <a:extLst>
            <a:ext uri="{FF2B5EF4-FFF2-40B4-BE49-F238E27FC236}">
              <a16:creationId xmlns:a16="http://schemas.microsoft.com/office/drawing/2014/main" id="{00000000-0008-0000-0600-00008B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0" name="フローチャート: 判断 909">
          <a:extLst>
            <a:ext uri="{FF2B5EF4-FFF2-40B4-BE49-F238E27FC236}">
              <a16:creationId xmlns:a16="http://schemas.microsoft.com/office/drawing/2014/main" id="{00000000-0008-0000-0600-00008E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3" name="フローチャート: 判断 912">
          <a:extLst>
            <a:ext uri="{FF2B5EF4-FFF2-40B4-BE49-F238E27FC236}">
              <a16:creationId xmlns:a16="http://schemas.microsoft.com/office/drawing/2014/main" id="{00000000-0008-0000-0600-000091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3" name="前年度繰上充用金該当値テキスト">
          <a:extLst>
            <a:ext uri="{FF2B5EF4-FFF2-40B4-BE49-F238E27FC236}">
              <a16:creationId xmlns:a16="http://schemas.microsoft.com/office/drawing/2014/main" id="{00000000-0008-0000-0600-00009B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4" name="楕円 923">
          <a:extLst>
            <a:ext uri="{FF2B5EF4-FFF2-40B4-BE49-F238E27FC236}">
              <a16:creationId xmlns:a16="http://schemas.microsoft.com/office/drawing/2014/main" id="{00000000-0008-0000-0600-00009C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6" name="楕円 925">
          <a:extLst>
            <a:ext uri="{FF2B5EF4-FFF2-40B4-BE49-F238E27FC236}">
              <a16:creationId xmlns:a16="http://schemas.microsoft.com/office/drawing/2014/main" id="{00000000-0008-0000-0600-00009E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0" name="楕円 929">
          <a:extLst>
            <a:ext uri="{FF2B5EF4-FFF2-40B4-BE49-F238E27FC236}">
              <a16:creationId xmlns:a16="http://schemas.microsoft.com/office/drawing/2014/main" id="{00000000-0008-0000-0600-0000A2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2" name="正方形/長方形 931">
          <a:extLst>
            <a:ext uri="{FF2B5EF4-FFF2-40B4-BE49-F238E27FC236}">
              <a16:creationId xmlns:a16="http://schemas.microsoft.com/office/drawing/2014/main" id="{00000000-0008-0000-0600-0000A4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3" name="正方形/長方形 932">
          <a:extLst>
            <a:ext uri="{FF2B5EF4-FFF2-40B4-BE49-F238E27FC236}">
              <a16:creationId xmlns:a16="http://schemas.microsoft.com/office/drawing/2014/main" id="{00000000-0008-0000-0600-0000A5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4" name="テキスト ボックス 933">
          <a:extLst>
            <a:ext uri="{FF2B5EF4-FFF2-40B4-BE49-F238E27FC236}">
              <a16:creationId xmlns:a16="http://schemas.microsoft.com/office/drawing/2014/main" id="{00000000-0008-0000-0600-0000A6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歳出決算総額における住民一人当たりのコストは</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2,191,121</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円と</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なり</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前年度と比較すると</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215,458</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円減少したが、</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類似団体と比較すると</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多くの</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性質別歳出</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高い水準となっている。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住民一人当たりのコストのうち最も高い割合を示しているのが普通建設事業費の</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874,797</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円で、類似団体平均より高いコストとなっている。これは、出島架橋建設事業で事業費が増えているため</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であり、今後は、</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津波被害を免れた地区における公共施設の更新等が見込まれるため、同じような状況で推移するものと思われるが、いかに効果的な投資でコストを削減できるかについて徹底して努めていくこととしている。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宮城県女川町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5,982
5,771
65.35
14,155,618
13,107,283
150,921
3,703,794
7,315,006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6" name="テキスト ボックス 55">
          <a:extLst>
            <a:ext uri="{FF2B5EF4-FFF2-40B4-BE49-F238E27FC236}">
              <a16:creationId xmlns:a16="http://schemas.microsoft.com/office/drawing/2014/main" id="{00000000-0008-0000-0700-000038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a:extLst>
            <a:ext uri="{FF2B5EF4-FFF2-40B4-BE49-F238E27FC236}">
              <a16:creationId xmlns:a16="http://schemas.microsoft.com/office/drawing/2014/main" id="{00000000-0008-0000-07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164084</xdr:rowOff>
    </xdr:from>
    <xdr:to>
      <xdr:col>24</xdr:col>
      <xdr:colOff>62865</xdr:colOff>
      <xdr:row>38</xdr:row>
      <xdr:rowOff>62847</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flipV="1">
          <a:off x="4633595" y="5307584"/>
          <a:ext cx="1270" cy="12703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66674</xdr:rowOff>
    </xdr:from>
    <xdr:ext cx="469744" cy="259045"/>
    <xdr:sp macro="" textlink="">
      <xdr:nvSpPr>
        <xdr:cNvPr id="59" name="議会費最小値テキスト">
          <a:extLst>
            <a:ext uri="{FF2B5EF4-FFF2-40B4-BE49-F238E27FC236}">
              <a16:creationId xmlns:a16="http://schemas.microsoft.com/office/drawing/2014/main" id="{00000000-0008-0000-0700-00003B000000}"/>
            </a:ext>
          </a:extLst>
        </xdr:cNvPr>
        <xdr:cNvSpPr txBox="1"/>
      </xdr:nvSpPr>
      <xdr:spPr>
        <a:xfrm>
          <a:off x="4686300" y="65817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62847</xdr:rowOff>
    </xdr:from>
    <xdr:to>
      <xdr:col>24</xdr:col>
      <xdr:colOff>152400</xdr:colOff>
      <xdr:row>38</xdr:row>
      <xdr:rowOff>62847</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65779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110761</xdr:rowOff>
    </xdr:from>
    <xdr:ext cx="534377" cy="259045"/>
    <xdr:sp macro="" textlink="">
      <xdr:nvSpPr>
        <xdr:cNvPr id="61" name="議会費最大値テキスト">
          <a:extLst>
            <a:ext uri="{FF2B5EF4-FFF2-40B4-BE49-F238E27FC236}">
              <a16:creationId xmlns:a16="http://schemas.microsoft.com/office/drawing/2014/main" id="{00000000-0008-0000-0700-00003D000000}"/>
            </a:ext>
          </a:extLst>
        </xdr:cNvPr>
        <xdr:cNvSpPr txBox="1"/>
      </xdr:nvSpPr>
      <xdr:spPr>
        <a:xfrm>
          <a:off x="4686300" y="5082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16,576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164084</xdr:rowOff>
    </xdr:from>
    <xdr:to>
      <xdr:col>24</xdr:col>
      <xdr:colOff>152400</xdr:colOff>
      <xdr:row>30</xdr:row>
      <xdr:rowOff>164084</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4546600" y="53075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31</xdr:row>
      <xdr:rowOff>21699</xdr:rowOff>
    </xdr:from>
    <xdr:to>
      <xdr:col>24</xdr:col>
      <xdr:colOff>63500</xdr:colOff>
      <xdr:row>31</xdr:row>
      <xdr:rowOff>104104</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3797300" y="5336649"/>
          <a:ext cx="838200" cy="82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141894</xdr:rowOff>
    </xdr:from>
    <xdr:ext cx="469744" cy="259045"/>
    <xdr:sp macro="" textlink="">
      <xdr:nvSpPr>
        <xdr:cNvPr id="64" name="議会費平均値テキスト">
          <a:extLst>
            <a:ext uri="{FF2B5EF4-FFF2-40B4-BE49-F238E27FC236}">
              <a16:creationId xmlns:a16="http://schemas.microsoft.com/office/drawing/2014/main" id="{00000000-0008-0000-0700-000040000000}"/>
            </a:ext>
          </a:extLst>
        </xdr:cNvPr>
        <xdr:cNvSpPr txBox="1"/>
      </xdr:nvSpPr>
      <xdr:spPr>
        <a:xfrm>
          <a:off x="4686300" y="597119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163467</xdr:rowOff>
    </xdr:from>
    <xdr:to>
      <xdr:col>24</xdr:col>
      <xdr:colOff>114300</xdr:colOff>
      <xdr:row>35</xdr:row>
      <xdr:rowOff>93617</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4584700" y="5992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31</xdr:row>
      <xdr:rowOff>104104</xdr:rowOff>
    </xdr:from>
    <xdr:to>
      <xdr:col>19</xdr:col>
      <xdr:colOff>177800</xdr:colOff>
      <xdr:row>31</xdr:row>
      <xdr:rowOff>124678</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flipV="1">
          <a:off x="2908300" y="5419054"/>
          <a:ext cx="889000"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29028</xdr:rowOff>
    </xdr:from>
    <xdr:to>
      <xdr:col>20</xdr:col>
      <xdr:colOff>38100</xdr:colOff>
      <xdr:row>35</xdr:row>
      <xdr:rowOff>130628</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3746500" y="6029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121755</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3562428" y="6122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31</xdr:row>
      <xdr:rowOff>124678</xdr:rowOff>
    </xdr:from>
    <xdr:to>
      <xdr:col>15</xdr:col>
      <xdr:colOff>50800</xdr:colOff>
      <xdr:row>31</xdr:row>
      <xdr:rowOff>166479</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2019300" y="5439628"/>
          <a:ext cx="889000" cy="41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47861</xdr:rowOff>
    </xdr:from>
    <xdr:to>
      <xdr:col>15</xdr:col>
      <xdr:colOff>101600</xdr:colOff>
      <xdr:row>35</xdr:row>
      <xdr:rowOff>149461</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2857500" y="604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140588</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2673428" y="6141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31</xdr:row>
      <xdr:rowOff>152219</xdr:rowOff>
    </xdr:from>
    <xdr:to>
      <xdr:col>10</xdr:col>
      <xdr:colOff>114300</xdr:colOff>
      <xdr:row>31</xdr:row>
      <xdr:rowOff>166479</xdr:rowOff>
    </xdr:to>
    <xdr:cxnSp macro="">
      <xdr:nvCxnSpPr>
        <xdr:cNvPr id="72" name="直線コネクタ 71">
          <a:extLst>
            <a:ext uri="{FF2B5EF4-FFF2-40B4-BE49-F238E27FC236}">
              <a16:creationId xmlns:a16="http://schemas.microsoft.com/office/drawing/2014/main" id="{00000000-0008-0000-0700-000048000000}"/>
            </a:ext>
          </a:extLst>
        </xdr:cNvPr>
        <xdr:cNvCxnSpPr/>
      </xdr:nvCxnSpPr>
      <xdr:spPr>
        <a:xfrm>
          <a:off x="1130300" y="5467169"/>
          <a:ext cx="889000" cy="14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16184</xdr:rowOff>
    </xdr:from>
    <xdr:to>
      <xdr:col>10</xdr:col>
      <xdr:colOff>165100</xdr:colOff>
      <xdr:row>35</xdr:row>
      <xdr:rowOff>117784</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968500" y="6016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108911</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1784428" y="6109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49385</xdr:rowOff>
    </xdr:from>
    <xdr:to>
      <xdr:col>6</xdr:col>
      <xdr:colOff>38100</xdr:colOff>
      <xdr:row>35</xdr:row>
      <xdr:rowOff>150985</xdr:rowOff>
    </xdr:to>
    <xdr:sp macro="" textlink="">
      <xdr:nvSpPr>
        <xdr:cNvPr id="75" name="フローチャート: 判断 74">
          <a:extLst>
            <a:ext uri="{FF2B5EF4-FFF2-40B4-BE49-F238E27FC236}">
              <a16:creationId xmlns:a16="http://schemas.microsoft.com/office/drawing/2014/main" id="{00000000-0008-0000-0700-00004B000000}"/>
            </a:ext>
          </a:extLst>
        </xdr:cNvPr>
        <xdr:cNvSpPr/>
      </xdr:nvSpPr>
      <xdr:spPr>
        <a:xfrm>
          <a:off x="1079500" y="6050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142112</xdr:rowOff>
    </xdr:from>
    <xdr:ext cx="469744"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895428" y="61428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30</xdr:row>
      <xdr:rowOff>142349</xdr:rowOff>
    </xdr:from>
    <xdr:to>
      <xdr:col>24</xdr:col>
      <xdr:colOff>114300</xdr:colOff>
      <xdr:row>31</xdr:row>
      <xdr:rowOff>72499</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4584700" y="5285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30</xdr:row>
      <xdr:rowOff>66311</xdr:rowOff>
    </xdr:from>
    <xdr:ext cx="534377" cy="259045"/>
    <xdr:sp macro="" textlink="">
      <xdr:nvSpPr>
        <xdr:cNvPr id="83" name="議会費該当値テキスト">
          <a:extLst>
            <a:ext uri="{FF2B5EF4-FFF2-40B4-BE49-F238E27FC236}">
              <a16:creationId xmlns:a16="http://schemas.microsoft.com/office/drawing/2014/main" id="{00000000-0008-0000-0700-000053000000}"/>
            </a:ext>
          </a:extLst>
        </xdr:cNvPr>
        <xdr:cNvSpPr txBox="1"/>
      </xdr:nvSpPr>
      <xdr:spPr>
        <a:xfrm>
          <a:off x="4686300" y="5209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31</xdr:row>
      <xdr:rowOff>53304</xdr:rowOff>
    </xdr:from>
    <xdr:to>
      <xdr:col>20</xdr:col>
      <xdr:colOff>38100</xdr:colOff>
      <xdr:row>31</xdr:row>
      <xdr:rowOff>154904</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3746500" y="5368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29</xdr:row>
      <xdr:rowOff>171431</xdr:rowOff>
    </xdr:from>
    <xdr:ext cx="534377"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3530111" y="5143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31</xdr:row>
      <xdr:rowOff>73878</xdr:rowOff>
    </xdr:from>
    <xdr:to>
      <xdr:col>15</xdr:col>
      <xdr:colOff>101600</xdr:colOff>
      <xdr:row>32</xdr:row>
      <xdr:rowOff>4028</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2857500" y="5388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30</xdr:row>
      <xdr:rowOff>20555</xdr:rowOff>
    </xdr:from>
    <xdr:ext cx="534377"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2641111" y="5164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31</xdr:row>
      <xdr:rowOff>115679</xdr:rowOff>
    </xdr:from>
    <xdr:to>
      <xdr:col>10</xdr:col>
      <xdr:colOff>165100</xdr:colOff>
      <xdr:row>32</xdr:row>
      <xdr:rowOff>45829</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968500" y="5430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30</xdr:row>
      <xdr:rowOff>62356</xdr:rowOff>
    </xdr:from>
    <xdr:ext cx="534377"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1752111" y="5205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31</xdr:row>
      <xdr:rowOff>101419</xdr:rowOff>
    </xdr:from>
    <xdr:to>
      <xdr:col>6</xdr:col>
      <xdr:colOff>38100</xdr:colOff>
      <xdr:row>32</xdr:row>
      <xdr:rowOff>31569</xdr:rowOff>
    </xdr:to>
    <xdr:sp macro="" textlink="">
      <xdr:nvSpPr>
        <xdr:cNvPr id="90" name="楕円 89">
          <a:extLst>
            <a:ext uri="{FF2B5EF4-FFF2-40B4-BE49-F238E27FC236}">
              <a16:creationId xmlns:a16="http://schemas.microsoft.com/office/drawing/2014/main" id="{00000000-0008-0000-0700-00005A000000}"/>
            </a:ext>
          </a:extLst>
        </xdr:cNvPr>
        <xdr:cNvSpPr/>
      </xdr:nvSpPr>
      <xdr:spPr>
        <a:xfrm>
          <a:off x="1079500" y="5416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30</xdr:row>
      <xdr:rowOff>48096</xdr:rowOff>
    </xdr:from>
    <xdr:ext cx="534377" cy="259045"/>
    <xdr:sp macro="" textlink="">
      <xdr:nvSpPr>
        <xdr:cNvPr id="91" name="テキスト ボックス 90">
          <a:extLst>
            <a:ext uri="{FF2B5EF4-FFF2-40B4-BE49-F238E27FC236}">
              <a16:creationId xmlns:a16="http://schemas.microsoft.com/office/drawing/2014/main" id="{00000000-0008-0000-0700-00005B000000}"/>
            </a:ext>
          </a:extLst>
        </xdr:cNvPr>
        <xdr:cNvSpPr txBox="1"/>
      </xdr:nvSpPr>
      <xdr:spPr>
        <a:xfrm>
          <a:off x="863111" y="5191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7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72365</xdr:rowOff>
    </xdr:from>
    <xdr:to>
      <xdr:col>24</xdr:col>
      <xdr:colOff>62865</xdr:colOff>
      <xdr:row>58</xdr:row>
      <xdr:rowOff>155503</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8644865"/>
          <a:ext cx="1270" cy="14547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159330</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103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155503</xdr:rowOff>
    </xdr:from>
    <xdr:to>
      <xdr:col>24</xdr:col>
      <xdr:colOff>152400</xdr:colOff>
      <xdr:row>58</xdr:row>
      <xdr:rowOff>155503</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099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19042</xdr:rowOff>
    </xdr:from>
    <xdr:ext cx="690189"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842009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1,988,366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72365</xdr:rowOff>
    </xdr:from>
    <xdr:to>
      <xdr:col>24</xdr:col>
      <xdr:colOff>152400</xdr:colOff>
      <xdr:row>50</xdr:row>
      <xdr:rowOff>72365</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86448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93021</xdr:rowOff>
    </xdr:from>
    <xdr:to>
      <xdr:col>24</xdr:col>
      <xdr:colOff>63500</xdr:colOff>
      <xdr:row>56</xdr:row>
      <xdr:rowOff>166827</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3797300" y="9694221"/>
          <a:ext cx="838200" cy="73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170794</xdr:rowOff>
    </xdr:from>
    <xdr:ext cx="599010"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99434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20917</xdr:rowOff>
    </xdr:from>
    <xdr:to>
      <xdr:col>24</xdr:col>
      <xdr:colOff>114300</xdr:colOff>
      <xdr:row>58</xdr:row>
      <xdr:rowOff>122517</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9965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93021</xdr:rowOff>
    </xdr:from>
    <xdr:to>
      <xdr:col>19</xdr:col>
      <xdr:colOff>177800</xdr:colOff>
      <xdr:row>56</xdr:row>
      <xdr:rowOff>145180</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908300" y="9694221"/>
          <a:ext cx="889000" cy="52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13622</xdr:rowOff>
    </xdr:from>
    <xdr:to>
      <xdr:col>20</xdr:col>
      <xdr:colOff>38100</xdr:colOff>
      <xdr:row>58</xdr:row>
      <xdr:rowOff>115222</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9957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106349</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497795" y="100504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52</xdr:row>
      <xdr:rowOff>107429</xdr:rowOff>
    </xdr:from>
    <xdr:to>
      <xdr:col>15</xdr:col>
      <xdr:colOff>50800</xdr:colOff>
      <xdr:row>56</xdr:row>
      <xdr:rowOff>145180</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2019300" y="9022829"/>
          <a:ext cx="889000" cy="723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136568</xdr:rowOff>
    </xdr:from>
    <xdr:to>
      <xdr:col>15</xdr:col>
      <xdr:colOff>101600</xdr:colOff>
      <xdr:row>58</xdr:row>
      <xdr:rowOff>66718</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9909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57845</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08795" y="100019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52</xdr:row>
      <xdr:rowOff>107429</xdr:rowOff>
    </xdr:from>
    <xdr:to>
      <xdr:col>10</xdr:col>
      <xdr:colOff>114300</xdr:colOff>
      <xdr:row>54</xdr:row>
      <xdr:rowOff>26308</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flipV="1">
          <a:off x="1130300" y="9022829"/>
          <a:ext cx="889000" cy="261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67227</xdr:rowOff>
    </xdr:from>
    <xdr:to>
      <xdr:col>10</xdr:col>
      <xdr:colOff>165100</xdr:colOff>
      <xdr:row>58</xdr:row>
      <xdr:rowOff>168827</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10011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159954</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19795" y="10104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67227</xdr:rowOff>
    </xdr:from>
    <xdr:to>
      <xdr:col>6</xdr:col>
      <xdr:colOff>38100</xdr:colOff>
      <xdr:row>58</xdr:row>
      <xdr:rowOff>168827</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10011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159954</xdr:rowOff>
    </xdr:from>
    <xdr:ext cx="59901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30795" y="10104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116027</xdr:rowOff>
    </xdr:from>
    <xdr:to>
      <xdr:col>24</xdr:col>
      <xdr:colOff>114300</xdr:colOff>
      <xdr:row>57</xdr:row>
      <xdr:rowOff>46177</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717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138904</xdr:rowOff>
    </xdr:from>
    <xdr:ext cx="599010"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568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42221</xdr:rowOff>
    </xdr:from>
    <xdr:to>
      <xdr:col>20</xdr:col>
      <xdr:colOff>38100</xdr:colOff>
      <xdr:row>56</xdr:row>
      <xdr:rowOff>143821</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9643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160348</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497795" y="9418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94380</xdr:rowOff>
    </xdr:from>
    <xdr:to>
      <xdr:col>15</xdr:col>
      <xdr:colOff>101600</xdr:colOff>
      <xdr:row>57</xdr:row>
      <xdr:rowOff>24530</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69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41057</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608795" y="94708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52</xdr:row>
      <xdr:rowOff>56629</xdr:rowOff>
    </xdr:from>
    <xdr:to>
      <xdr:col>10</xdr:col>
      <xdr:colOff>165100</xdr:colOff>
      <xdr:row>52</xdr:row>
      <xdr:rowOff>158229</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8972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xdr:col>
      <xdr:colOff>150205</xdr:colOff>
      <xdr:row>51</xdr:row>
      <xdr:rowOff>3306</xdr:rowOff>
    </xdr:from>
    <xdr:ext cx="690189"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674205" y="874725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1,492,350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53</xdr:row>
      <xdr:rowOff>146958</xdr:rowOff>
    </xdr:from>
    <xdr:to>
      <xdr:col>6</xdr:col>
      <xdr:colOff>38100</xdr:colOff>
      <xdr:row>54</xdr:row>
      <xdr:rowOff>77108</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9233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23205</xdr:colOff>
      <xdr:row>52</xdr:row>
      <xdr:rowOff>93635</xdr:rowOff>
    </xdr:from>
    <xdr:ext cx="690189"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785205" y="900903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1,148,808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a:extLst>
            <a:ext uri="{FF2B5EF4-FFF2-40B4-BE49-F238E27FC236}">
              <a16:creationId xmlns:a16="http://schemas.microsoft.com/office/drawing/2014/main" id="{00000000-0008-0000-07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78201</xdr:rowOff>
    </xdr:from>
    <xdr:to>
      <xdr:col>24</xdr:col>
      <xdr:colOff>62865</xdr:colOff>
      <xdr:row>77</xdr:row>
      <xdr:rowOff>134277</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flipV="1">
          <a:off x="4633595" y="12251151"/>
          <a:ext cx="1270" cy="10847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138104</xdr:rowOff>
    </xdr:from>
    <xdr:ext cx="599010" cy="259045"/>
    <xdr:sp macro="" textlink="">
      <xdr:nvSpPr>
        <xdr:cNvPr id="170" name="民生費最小値テキスト">
          <a:extLst>
            <a:ext uri="{FF2B5EF4-FFF2-40B4-BE49-F238E27FC236}">
              <a16:creationId xmlns:a16="http://schemas.microsoft.com/office/drawing/2014/main" id="{00000000-0008-0000-0700-0000AA000000}"/>
            </a:ext>
          </a:extLst>
        </xdr:cNvPr>
        <xdr:cNvSpPr txBox="1"/>
      </xdr:nvSpPr>
      <xdr:spPr>
        <a:xfrm>
          <a:off x="4686300" y="133397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134277</xdr:rowOff>
    </xdr:from>
    <xdr:to>
      <xdr:col>24</xdr:col>
      <xdr:colOff>152400</xdr:colOff>
      <xdr:row>77</xdr:row>
      <xdr:rowOff>134277</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33359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24878</xdr:rowOff>
    </xdr:from>
    <xdr:ext cx="599010" cy="259045"/>
    <xdr:sp macro="" textlink="">
      <xdr:nvSpPr>
        <xdr:cNvPr id="172" name="民生費最大値テキスト">
          <a:extLst>
            <a:ext uri="{FF2B5EF4-FFF2-40B4-BE49-F238E27FC236}">
              <a16:creationId xmlns:a16="http://schemas.microsoft.com/office/drawing/2014/main" id="{00000000-0008-0000-0700-0000AC000000}"/>
            </a:ext>
          </a:extLst>
        </xdr:cNvPr>
        <xdr:cNvSpPr txBox="1"/>
      </xdr:nvSpPr>
      <xdr:spPr>
        <a:xfrm>
          <a:off x="4686300" y="120263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300,761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78201</xdr:rowOff>
    </xdr:from>
    <xdr:to>
      <xdr:col>24</xdr:col>
      <xdr:colOff>152400</xdr:colOff>
      <xdr:row>71</xdr:row>
      <xdr:rowOff>78201</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2251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116400</xdr:rowOff>
    </xdr:from>
    <xdr:to>
      <xdr:col>24</xdr:col>
      <xdr:colOff>63500</xdr:colOff>
      <xdr:row>75</xdr:row>
      <xdr:rowOff>55581</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3797300" y="12803700"/>
          <a:ext cx="838200" cy="110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165557</xdr:rowOff>
    </xdr:from>
    <xdr:ext cx="599010" cy="259045"/>
    <xdr:sp macro="" textlink="">
      <xdr:nvSpPr>
        <xdr:cNvPr id="175" name="民生費平均値テキスト">
          <a:extLst>
            <a:ext uri="{FF2B5EF4-FFF2-40B4-BE49-F238E27FC236}">
              <a16:creationId xmlns:a16="http://schemas.microsoft.com/office/drawing/2014/main" id="{00000000-0008-0000-0700-0000AF000000}"/>
            </a:ext>
          </a:extLst>
        </xdr:cNvPr>
        <xdr:cNvSpPr txBox="1"/>
      </xdr:nvSpPr>
      <xdr:spPr>
        <a:xfrm>
          <a:off x="4686300" y="128528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182,812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15680</xdr:rowOff>
    </xdr:from>
    <xdr:to>
      <xdr:col>24</xdr:col>
      <xdr:colOff>114300</xdr:colOff>
      <xdr:row>75</xdr:row>
      <xdr:rowOff>117280</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4584700" y="12874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70</xdr:row>
      <xdr:rowOff>133665</xdr:rowOff>
    </xdr:from>
    <xdr:to>
      <xdr:col>19</xdr:col>
      <xdr:colOff>177800</xdr:colOff>
      <xdr:row>74</xdr:row>
      <xdr:rowOff>116400</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2908300" y="12135165"/>
          <a:ext cx="889000" cy="6685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158166</xdr:rowOff>
    </xdr:from>
    <xdr:to>
      <xdr:col>20</xdr:col>
      <xdr:colOff>38100</xdr:colOff>
      <xdr:row>75</xdr:row>
      <xdr:rowOff>88316</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3746500" y="12845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79443</xdr:rowOff>
    </xdr:from>
    <xdr:ext cx="599010" cy="259045"/>
    <xdr:sp macro="" textlink="">
      <xdr:nvSpPr>
        <xdr:cNvPr id="179" name="テキスト ボックス 178">
          <a:extLst>
            <a:ext uri="{FF2B5EF4-FFF2-40B4-BE49-F238E27FC236}">
              <a16:creationId xmlns:a16="http://schemas.microsoft.com/office/drawing/2014/main" id="{00000000-0008-0000-0700-0000B3000000}"/>
            </a:ext>
          </a:extLst>
        </xdr:cNvPr>
        <xdr:cNvSpPr txBox="1"/>
      </xdr:nvSpPr>
      <xdr:spPr>
        <a:xfrm>
          <a:off x="3497795" y="129381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70</xdr:row>
      <xdr:rowOff>133665</xdr:rowOff>
    </xdr:from>
    <xdr:to>
      <xdr:col>15</xdr:col>
      <xdr:colOff>50800</xdr:colOff>
      <xdr:row>73</xdr:row>
      <xdr:rowOff>6724</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019300" y="12135165"/>
          <a:ext cx="889000" cy="387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102250</xdr:rowOff>
    </xdr:from>
    <xdr:to>
      <xdr:col>15</xdr:col>
      <xdr:colOff>101600</xdr:colOff>
      <xdr:row>76</xdr:row>
      <xdr:rowOff>32401</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2857500" y="1296100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23527</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2608795" y="130537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73</xdr:row>
      <xdr:rowOff>6724</xdr:rowOff>
    </xdr:from>
    <xdr:to>
      <xdr:col>10</xdr:col>
      <xdr:colOff>114300</xdr:colOff>
      <xdr:row>73</xdr:row>
      <xdr:rowOff>52552</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1130300" y="12522574"/>
          <a:ext cx="889000" cy="45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127465</xdr:rowOff>
    </xdr:from>
    <xdr:to>
      <xdr:col>10</xdr:col>
      <xdr:colOff>165100</xdr:colOff>
      <xdr:row>76</xdr:row>
      <xdr:rowOff>57615</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968500" y="12986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48742</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1719795" y="13078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2764</xdr:rowOff>
    </xdr:from>
    <xdr:to>
      <xdr:col>6</xdr:col>
      <xdr:colOff>38100</xdr:colOff>
      <xdr:row>76</xdr:row>
      <xdr:rowOff>104364</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079500" y="13032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95491</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830795" y="131256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4781</xdr:rowOff>
    </xdr:from>
    <xdr:to>
      <xdr:col>24</xdr:col>
      <xdr:colOff>114300</xdr:colOff>
      <xdr:row>75</xdr:row>
      <xdr:rowOff>106381</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4584700" y="12863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27658</xdr:rowOff>
    </xdr:from>
    <xdr:ext cx="599010" cy="259045"/>
    <xdr:sp macro="" textlink="">
      <xdr:nvSpPr>
        <xdr:cNvPr id="194" name="民生費該当値テキスト">
          <a:extLst>
            <a:ext uri="{FF2B5EF4-FFF2-40B4-BE49-F238E27FC236}">
              <a16:creationId xmlns:a16="http://schemas.microsoft.com/office/drawing/2014/main" id="{00000000-0008-0000-0700-0000C2000000}"/>
            </a:ext>
          </a:extLst>
        </xdr:cNvPr>
        <xdr:cNvSpPr txBox="1"/>
      </xdr:nvSpPr>
      <xdr:spPr>
        <a:xfrm>
          <a:off x="4686300" y="12714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65600</xdr:rowOff>
    </xdr:from>
    <xdr:to>
      <xdr:col>20</xdr:col>
      <xdr:colOff>38100</xdr:colOff>
      <xdr:row>74</xdr:row>
      <xdr:rowOff>167200</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3746500" y="1275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12277</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497795" y="125281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70</xdr:row>
      <xdr:rowOff>82865</xdr:rowOff>
    </xdr:from>
    <xdr:to>
      <xdr:col>15</xdr:col>
      <xdr:colOff>101600</xdr:colOff>
      <xdr:row>71</xdr:row>
      <xdr:rowOff>13015</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2857500" y="1208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69</xdr:row>
      <xdr:rowOff>29542</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2608795" y="118595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72</xdr:row>
      <xdr:rowOff>127374</xdr:rowOff>
    </xdr:from>
    <xdr:to>
      <xdr:col>10</xdr:col>
      <xdr:colOff>165100</xdr:colOff>
      <xdr:row>73</xdr:row>
      <xdr:rowOff>57524</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968500" y="12471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71</xdr:row>
      <xdr:rowOff>74051</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719795" y="12247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73</xdr:row>
      <xdr:rowOff>1752</xdr:rowOff>
    </xdr:from>
    <xdr:to>
      <xdr:col>6</xdr:col>
      <xdr:colOff>38100</xdr:colOff>
      <xdr:row>73</xdr:row>
      <xdr:rowOff>103352</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079500" y="12517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71</xdr:row>
      <xdr:rowOff>119879</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830795" y="122928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衛生費グラフ枠">
          <a:extLst>
            <a:ext uri="{FF2B5EF4-FFF2-40B4-BE49-F238E27FC236}">
              <a16:creationId xmlns:a16="http://schemas.microsoft.com/office/drawing/2014/main" id="{00000000-0008-0000-07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97</xdr:row>
      <xdr:rowOff>8789</xdr:rowOff>
    </xdr:from>
    <xdr:to>
      <xdr:col>24</xdr:col>
      <xdr:colOff>62865</xdr:colOff>
      <xdr:row>98</xdr:row>
      <xdr:rowOff>164796</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flipV="1">
          <a:off x="4633595" y="16639439"/>
          <a:ext cx="1270" cy="327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168623</xdr:rowOff>
    </xdr:from>
    <xdr:ext cx="534377" cy="259045"/>
    <xdr:sp macro="" textlink="">
      <xdr:nvSpPr>
        <xdr:cNvPr id="227" name="衛生費最小値テキスト">
          <a:extLst>
            <a:ext uri="{FF2B5EF4-FFF2-40B4-BE49-F238E27FC236}">
              <a16:creationId xmlns:a16="http://schemas.microsoft.com/office/drawing/2014/main" id="{00000000-0008-0000-0700-0000E3000000}"/>
            </a:ext>
          </a:extLst>
        </xdr:cNvPr>
        <xdr:cNvSpPr txBox="1"/>
      </xdr:nvSpPr>
      <xdr:spPr>
        <a:xfrm>
          <a:off x="4686300" y="16970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164796</xdr:rowOff>
    </xdr:from>
    <xdr:to>
      <xdr:col>24</xdr:col>
      <xdr:colOff>152400</xdr:colOff>
      <xdr:row>98</xdr:row>
      <xdr:rowOff>164796</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69668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126916</xdr:rowOff>
    </xdr:from>
    <xdr:ext cx="599010" cy="259045"/>
    <xdr:sp macro="" textlink="">
      <xdr:nvSpPr>
        <xdr:cNvPr id="229" name="衛生費最大値テキスト">
          <a:extLst>
            <a:ext uri="{FF2B5EF4-FFF2-40B4-BE49-F238E27FC236}">
              <a16:creationId xmlns:a16="http://schemas.microsoft.com/office/drawing/2014/main" id="{00000000-0008-0000-0700-0000E5000000}"/>
            </a:ext>
          </a:extLst>
        </xdr:cNvPr>
        <xdr:cNvSpPr txBox="1"/>
      </xdr:nvSpPr>
      <xdr:spPr>
        <a:xfrm>
          <a:off x="4686300" y="164146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198,720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97</xdr:row>
      <xdr:rowOff>8789</xdr:rowOff>
    </xdr:from>
    <xdr:to>
      <xdr:col>24</xdr:col>
      <xdr:colOff>152400</xdr:colOff>
      <xdr:row>97</xdr:row>
      <xdr:rowOff>8789</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6639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34210</xdr:rowOff>
    </xdr:from>
    <xdr:to>
      <xdr:col>24</xdr:col>
      <xdr:colOff>63500</xdr:colOff>
      <xdr:row>97</xdr:row>
      <xdr:rowOff>87055</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3797300" y="16664860"/>
          <a:ext cx="838200" cy="52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167446</xdr:rowOff>
    </xdr:from>
    <xdr:ext cx="534377" cy="259045"/>
    <xdr:sp macro="" textlink="">
      <xdr:nvSpPr>
        <xdr:cNvPr id="232" name="衛生費平均値テキスト">
          <a:extLst>
            <a:ext uri="{FF2B5EF4-FFF2-40B4-BE49-F238E27FC236}">
              <a16:creationId xmlns:a16="http://schemas.microsoft.com/office/drawing/2014/main" id="{00000000-0008-0000-0700-0000E8000000}"/>
            </a:ext>
          </a:extLst>
        </xdr:cNvPr>
        <xdr:cNvSpPr txBox="1"/>
      </xdr:nvSpPr>
      <xdr:spPr>
        <a:xfrm>
          <a:off x="4686300" y="167980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17569</xdr:rowOff>
    </xdr:from>
    <xdr:to>
      <xdr:col>24</xdr:col>
      <xdr:colOff>114300</xdr:colOff>
      <xdr:row>98</xdr:row>
      <xdr:rowOff>119169</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4584700" y="1681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135830</xdr:rowOff>
    </xdr:from>
    <xdr:to>
      <xdr:col>19</xdr:col>
      <xdr:colOff>177800</xdr:colOff>
      <xdr:row>97</xdr:row>
      <xdr:rowOff>34210</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2908300" y="16595030"/>
          <a:ext cx="889000" cy="69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22733</xdr:rowOff>
    </xdr:from>
    <xdr:to>
      <xdr:col>20</xdr:col>
      <xdr:colOff>38100</xdr:colOff>
      <xdr:row>98</xdr:row>
      <xdr:rowOff>124333</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3746500" y="16824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115460</xdr:rowOff>
    </xdr:from>
    <xdr:ext cx="534377" cy="259045"/>
    <xdr:sp macro="" textlink="">
      <xdr:nvSpPr>
        <xdr:cNvPr id="236" name="テキスト ボックス 235">
          <a:extLst>
            <a:ext uri="{FF2B5EF4-FFF2-40B4-BE49-F238E27FC236}">
              <a16:creationId xmlns:a16="http://schemas.microsoft.com/office/drawing/2014/main" id="{00000000-0008-0000-0700-0000EC000000}"/>
            </a:ext>
          </a:extLst>
        </xdr:cNvPr>
        <xdr:cNvSpPr txBox="1"/>
      </xdr:nvSpPr>
      <xdr:spPr>
        <a:xfrm>
          <a:off x="3530111" y="16917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92</xdr:row>
      <xdr:rowOff>131783</xdr:rowOff>
    </xdr:from>
    <xdr:to>
      <xdr:col>15</xdr:col>
      <xdr:colOff>50800</xdr:colOff>
      <xdr:row>96</xdr:row>
      <xdr:rowOff>135830</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2019300" y="15905183"/>
          <a:ext cx="889000" cy="689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33925</xdr:rowOff>
    </xdr:from>
    <xdr:to>
      <xdr:col>15</xdr:col>
      <xdr:colOff>101600</xdr:colOff>
      <xdr:row>98</xdr:row>
      <xdr:rowOff>135525</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2857500" y="16836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126652</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2641111" y="169287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91</xdr:row>
      <xdr:rowOff>93042</xdr:rowOff>
    </xdr:from>
    <xdr:to>
      <xdr:col>10</xdr:col>
      <xdr:colOff>114300</xdr:colOff>
      <xdr:row>92</xdr:row>
      <xdr:rowOff>131783</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a:off x="1130300" y="15694992"/>
          <a:ext cx="889000" cy="210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42216</xdr:rowOff>
    </xdr:from>
    <xdr:to>
      <xdr:col>10</xdr:col>
      <xdr:colOff>165100</xdr:colOff>
      <xdr:row>98</xdr:row>
      <xdr:rowOff>143816</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968500" y="16844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134943</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1752111" y="16937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52437</xdr:rowOff>
    </xdr:from>
    <xdr:to>
      <xdr:col>6</xdr:col>
      <xdr:colOff>38100</xdr:colOff>
      <xdr:row>98</xdr:row>
      <xdr:rowOff>154037</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079500" y="16854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145164</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863111" y="16947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36255</xdr:rowOff>
    </xdr:from>
    <xdr:to>
      <xdr:col>24</xdr:col>
      <xdr:colOff>114300</xdr:colOff>
      <xdr:row>97</xdr:row>
      <xdr:rowOff>137855</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4584700" y="16666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122632</xdr:rowOff>
    </xdr:from>
    <xdr:ext cx="599010" cy="259045"/>
    <xdr:sp macro="" textlink="">
      <xdr:nvSpPr>
        <xdr:cNvPr id="251" name="衛生費該当値テキスト">
          <a:extLst>
            <a:ext uri="{FF2B5EF4-FFF2-40B4-BE49-F238E27FC236}">
              <a16:creationId xmlns:a16="http://schemas.microsoft.com/office/drawing/2014/main" id="{00000000-0008-0000-0700-0000FB000000}"/>
            </a:ext>
          </a:extLst>
        </xdr:cNvPr>
        <xdr:cNvSpPr txBox="1"/>
      </xdr:nvSpPr>
      <xdr:spPr>
        <a:xfrm>
          <a:off x="4686300" y="165818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154860</xdr:rowOff>
    </xdr:from>
    <xdr:to>
      <xdr:col>20</xdr:col>
      <xdr:colOff>38100</xdr:colOff>
      <xdr:row>97</xdr:row>
      <xdr:rowOff>85010</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3746500" y="1661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101537</xdr:rowOff>
    </xdr:from>
    <xdr:ext cx="59901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3497795" y="163892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85030</xdr:rowOff>
    </xdr:from>
    <xdr:to>
      <xdr:col>15</xdr:col>
      <xdr:colOff>101600</xdr:colOff>
      <xdr:row>97</xdr:row>
      <xdr:rowOff>15180</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2857500" y="16544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31707</xdr:rowOff>
    </xdr:from>
    <xdr:ext cx="599010"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2608795" y="16319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92</xdr:row>
      <xdr:rowOff>80983</xdr:rowOff>
    </xdr:from>
    <xdr:to>
      <xdr:col>10</xdr:col>
      <xdr:colOff>165100</xdr:colOff>
      <xdr:row>93</xdr:row>
      <xdr:rowOff>11133</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968500" y="15854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91</xdr:row>
      <xdr:rowOff>27660</xdr:rowOff>
    </xdr:from>
    <xdr:ext cx="59901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1719795" y="156296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91</xdr:row>
      <xdr:rowOff>42242</xdr:rowOff>
    </xdr:from>
    <xdr:to>
      <xdr:col>6</xdr:col>
      <xdr:colOff>38100</xdr:colOff>
      <xdr:row>91</xdr:row>
      <xdr:rowOff>143842</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079500" y="15644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89</xdr:row>
      <xdr:rowOff>160369</xdr:rowOff>
    </xdr:from>
    <xdr:ext cx="599010"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830795" y="154194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7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7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108610</xdr:rowOff>
    </xdr:from>
    <xdr:to>
      <xdr:col>54</xdr:col>
      <xdr:colOff>189865</xdr:colOff>
      <xdr:row>38</xdr:row>
      <xdr:rowOff>139700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flipV="1">
          <a:off x="10475595" y="5252110"/>
          <a:ext cx="1270" cy="14026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2" name="労働費最小値テキスト">
          <a:extLst>
            <a:ext uri="{FF2B5EF4-FFF2-40B4-BE49-F238E27FC236}">
              <a16:creationId xmlns:a16="http://schemas.microsoft.com/office/drawing/2014/main" id="{00000000-0008-0000-0700-00001A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55287</xdr:rowOff>
    </xdr:from>
    <xdr:ext cx="469744" cy="259045"/>
    <xdr:sp macro="" textlink="">
      <xdr:nvSpPr>
        <xdr:cNvPr id="284" name="労働費最大値テキスト">
          <a:extLst>
            <a:ext uri="{FF2B5EF4-FFF2-40B4-BE49-F238E27FC236}">
              <a16:creationId xmlns:a16="http://schemas.microsoft.com/office/drawing/2014/main" id="{00000000-0008-0000-0700-00001C010000}"/>
            </a:ext>
          </a:extLst>
        </xdr:cNvPr>
        <xdr:cNvSpPr txBox="1"/>
      </xdr:nvSpPr>
      <xdr:spPr>
        <a:xfrm>
          <a:off x="10528300" y="5027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3,068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108610</xdr:rowOff>
    </xdr:from>
    <xdr:to>
      <xdr:col>55</xdr:col>
      <xdr:colOff>88900</xdr:colOff>
      <xdr:row>30</xdr:row>
      <xdr:rowOff>108610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5252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129642</xdr:rowOff>
    </xdr:from>
    <xdr:to>
      <xdr:col>55</xdr:col>
      <xdr:colOff>0</xdr:colOff>
      <xdr:row>38</xdr:row>
      <xdr:rowOff>139700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9639300" y="6644742"/>
          <a:ext cx="838200" cy="10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114063</xdr:rowOff>
    </xdr:from>
    <xdr:ext cx="378565" cy="259045"/>
    <xdr:sp macro="" textlink="">
      <xdr:nvSpPr>
        <xdr:cNvPr id="287" name="労働費平均値テキスト">
          <a:extLst>
            <a:ext uri="{FF2B5EF4-FFF2-40B4-BE49-F238E27FC236}">
              <a16:creationId xmlns:a16="http://schemas.microsoft.com/office/drawing/2014/main" id="{00000000-0008-0000-0700-00001F010000}"/>
            </a:ext>
          </a:extLst>
        </xdr:cNvPr>
        <xdr:cNvSpPr txBox="1"/>
      </xdr:nvSpPr>
      <xdr:spPr>
        <a:xfrm>
          <a:off x="10528300" y="628626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91186</xdr:rowOff>
    </xdr:from>
    <xdr:to>
      <xdr:col>55</xdr:col>
      <xdr:colOff>50800</xdr:colOff>
      <xdr:row>38</xdr:row>
      <xdr:rowOff>21336</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10426700" y="6434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80721</xdr:rowOff>
    </xdr:from>
    <xdr:to>
      <xdr:col>50</xdr:col>
      <xdr:colOff>114300</xdr:colOff>
      <xdr:row>38</xdr:row>
      <xdr:rowOff>129642</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8750300" y="6595821"/>
          <a:ext cx="889000" cy="48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70612</xdr:rowOff>
    </xdr:from>
    <xdr:to>
      <xdr:col>50</xdr:col>
      <xdr:colOff>165100</xdr:colOff>
      <xdr:row>38</xdr:row>
      <xdr:rowOff>762</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9588500" y="641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17289</xdr:rowOff>
    </xdr:from>
    <xdr:ext cx="378565"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9450017" y="61894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85751</xdr:rowOff>
    </xdr:from>
    <xdr:to>
      <xdr:col>45</xdr:col>
      <xdr:colOff>177800</xdr:colOff>
      <xdr:row>38</xdr:row>
      <xdr:rowOff>80721</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7861300" y="6429401"/>
          <a:ext cx="889000" cy="166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68326</xdr:rowOff>
    </xdr:from>
    <xdr:to>
      <xdr:col>46</xdr:col>
      <xdr:colOff>38100</xdr:colOff>
      <xdr:row>37</xdr:row>
      <xdr:rowOff>169926</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8699500" y="6411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15003</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8561017" y="61872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105867</xdr:rowOff>
    </xdr:from>
    <xdr:to>
      <xdr:col>41</xdr:col>
      <xdr:colOff>50800</xdr:colOff>
      <xdr:row>37</xdr:row>
      <xdr:rowOff>85751</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6972300" y="6106617"/>
          <a:ext cx="889000" cy="322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84328</xdr:rowOff>
    </xdr:from>
    <xdr:to>
      <xdr:col>41</xdr:col>
      <xdr:colOff>101600</xdr:colOff>
      <xdr:row>38</xdr:row>
      <xdr:rowOff>14478</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7810500" y="6427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5605</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7672017" y="65207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78384</xdr:rowOff>
    </xdr:from>
    <xdr:to>
      <xdr:col>36</xdr:col>
      <xdr:colOff>165100</xdr:colOff>
      <xdr:row>38</xdr:row>
      <xdr:rowOff>8534</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6921500" y="6422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171111</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6783017" y="65147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88900</xdr:rowOff>
    </xdr:from>
    <xdr:to>
      <xdr:col>55</xdr:col>
      <xdr:colOff>50800</xdr:colOff>
      <xdr:row>39</xdr:row>
      <xdr:rowOff>19050</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10426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3827</xdr:rowOff>
    </xdr:from>
    <xdr:ext cx="249299" cy="259045"/>
    <xdr:sp macro="" textlink="">
      <xdr:nvSpPr>
        <xdr:cNvPr id="306" name="労働費該当値テキスト">
          <a:extLst>
            <a:ext uri="{FF2B5EF4-FFF2-40B4-BE49-F238E27FC236}">
              <a16:creationId xmlns:a16="http://schemas.microsoft.com/office/drawing/2014/main" id="{00000000-0008-0000-0700-000032010000}"/>
            </a:ext>
          </a:extLst>
        </xdr:cNvPr>
        <xdr:cNvSpPr txBox="1"/>
      </xdr:nvSpPr>
      <xdr:spPr>
        <a:xfrm>
          <a:off x="10528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78842</xdr:rowOff>
    </xdr:from>
    <xdr:to>
      <xdr:col>50</xdr:col>
      <xdr:colOff>165100</xdr:colOff>
      <xdr:row>39</xdr:row>
      <xdr:rowOff>8992</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9588500" y="6593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39</xdr:row>
      <xdr:rowOff>119</xdr:rowOff>
    </xdr:from>
    <xdr:ext cx="313932"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82333" y="668666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29921</xdr:rowOff>
    </xdr:from>
    <xdr:to>
      <xdr:col>46</xdr:col>
      <xdr:colOff>38100</xdr:colOff>
      <xdr:row>38</xdr:row>
      <xdr:rowOff>131521</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8699500" y="6545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122648</xdr:rowOff>
    </xdr:from>
    <xdr:ext cx="378565"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561017" y="66377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34951</xdr:rowOff>
    </xdr:from>
    <xdr:to>
      <xdr:col>41</xdr:col>
      <xdr:colOff>101600</xdr:colOff>
      <xdr:row>37</xdr:row>
      <xdr:rowOff>136551</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7810500" y="6378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153078</xdr:rowOff>
    </xdr:from>
    <xdr:ext cx="378565"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672017" y="61538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55067</xdr:rowOff>
    </xdr:from>
    <xdr:to>
      <xdr:col>36</xdr:col>
      <xdr:colOff>165100</xdr:colOff>
      <xdr:row>35</xdr:row>
      <xdr:rowOff>156667</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6921500" y="6055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34</xdr:row>
      <xdr:rowOff>1744</xdr:rowOff>
    </xdr:from>
    <xdr:ext cx="469744"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737428" y="5831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農林水産業費グラフ枠">
          <a:extLst>
            <a:ext uri="{FF2B5EF4-FFF2-40B4-BE49-F238E27FC236}">
              <a16:creationId xmlns:a16="http://schemas.microsoft.com/office/drawing/2014/main" id="{00000000-0008-0000-0700-000051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56</xdr:row>
      <xdr:rowOff>58634</xdr:rowOff>
    </xdr:from>
    <xdr:to>
      <xdr:col>54</xdr:col>
      <xdr:colOff>189865</xdr:colOff>
      <xdr:row>59</xdr:row>
      <xdr:rowOff>36482</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flipV="1">
          <a:off x="10475595" y="9659834"/>
          <a:ext cx="1270" cy="4921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40309</xdr:rowOff>
    </xdr:from>
    <xdr:ext cx="469744" cy="259045"/>
    <xdr:sp macro="" textlink="">
      <xdr:nvSpPr>
        <xdr:cNvPr id="339" name="農林水産業費最小値テキスト">
          <a:extLst>
            <a:ext uri="{FF2B5EF4-FFF2-40B4-BE49-F238E27FC236}">
              <a16:creationId xmlns:a16="http://schemas.microsoft.com/office/drawing/2014/main" id="{00000000-0008-0000-0700-000053010000}"/>
            </a:ext>
          </a:extLst>
        </xdr:cNvPr>
        <xdr:cNvSpPr txBox="1"/>
      </xdr:nvSpPr>
      <xdr:spPr>
        <a:xfrm>
          <a:off x="10528300" y="10155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36482</xdr:rowOff>
    </xdr:from>
    <xdr:to>
      <xdr:col>55</xdr:col>
      <xdr:colOff>88900</xdr:colOff>
      <xdr:row>59</xdr:row>
      <xdr:rowOff>36482</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10388600" y="10152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5311</xdr:rowOff>
    </xdr:from>
    <xdr:ext cx="599010" cy="259045"/>
    <xdr:sp macro="" textlink="">
      <xdr:nvSpPr>
        <xdr:cNvPr id="341" name="農林水産業費最大値テキスト">
          <a:extLst>
            <a:ext uri="{FF2B5EF4-FFF2-40B4-BE49-F238E27FC236}">
              <a16:creationId xmlns:a16="http://schemas.microsoft.com/office/drawing/2014/main" id="{00000000-0008-0000-0700-000055010000}"/>
            </a:ext>
          </a:extLst>
        </xdr:cNvPr>
        <xdr:cNvSpPr txBox="1"/>
      </xdr:nvSpPr>
      <xdr:spPr>
        <a:xfrm>
          <a:off x="10528300" y="9435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393,831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56</xdr:row>
      <xdr:rowOff>58634</xdr:rowOff>
    </xdr:from>
    <xdr:to>
      <xdr:col>55</xdr:col>
      <xdr:colOff>88900</xdr:colOff>
      <xdr:row>56</xdr:row>
      <xdr:rowOff>58634</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10388600" y="9659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58634</xdr:rowOff>
    </xdr:from>
    <xdr:to>
      <xdr:col>55</xdr:col>
      <xdr:colOff>0</xdr:colOff>
      <xdr:row>57</xdr:row>
      <xdr:rowOff>167901</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9639300" y="9659834"/>
          <a:ext cx="838200" cy="280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69593</xdr:rowOff>
    </xdr:from>
    <xdr:ext cx="534377" cy="259045"/>
    <xdr:sp macro="" textlink="">
      <xdr:nvSpPr>
        <xdr:cNvPr id="344" name="農林水産業費平均値テキスト">
          <a:extLst>
            <a:ext uri="{FF2B5EF4-FFF2-40B4-BE49-F238E27FC236}">
              <a16:creationId xmlns:a16="http://schemas.microsoft.com/office/drawing/2014/main" id="{00000000-0008-0000-0700-000058010000}"/>
            </a:ext>
          </a:extLst>
        </xdr:cNvPr>
        <xdr:cNvSpPr txBox="1"/>
      </xdr:nvSpPr>
      <xdr:spPr>
        <a:xfrm>
          <a:off x="10528300" y="100136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91166</xdr:rowOff>
    </xdr:from>
    <xdr:to>
      <xdr:col>55</xdr:col>
      <xdr:colOff>50800</xdr:colOff>
      <xdr:row>59</xdr:row>
      <xdr:rowOff>21316</xdr:rowOff>
    </xdr:to>
    <xdr:sp macro="" textlink="">
      <xdr:nvSpPr>
        <xdr:cNvPr id="345" name="フローチャート: 判断 344">
          <a:extLst>
            <a:ext uri="{FF2B5EF4-FFF2-40B4-BE49-F238E27FC236}">
              <a16:creationId xmlns:a16="http://schemas.microsoft.com/office/drawing/2014/main" id="{00000000-0008-0000-0700-000059010000}"/>
            </a:ext>
          </a:extLst>
        </xdr:cNvPr>
        <xdr:cNvSpPr/>
      </xdr:nvSpPr>
      <xdr:spPr>
        <a:xfrm>
          <a:off x="10426700" y="10035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51</xdr:row>
      <xdr:rowOff>16521</xdr:rowOff>
    </xdr:from>
    <xdr:to>
      <xdr:col>50</xdr:col>
      <xdr:colOff>114300</xdr:colOff>
      <xdr:row>57</xdr:row>
      <xdr:rowOff>167901</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a:off x="8750300" y="8760471"/>
          <a:ext cx="889000" cy="1180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91586</xdr:rowOff>
    </xdr:from>
    <xdr:to>
      <xdr:col>50</xdr:col>
      <xdr:colOff>165100</xdr:colOff>
      <xdr:row>59</xdr:row>
      <xdr:rowOff>21736</xdr:rowOff>
    </xdr:to>
    <xdr:sp macro="" textlink="">
      <xdr:nvSpPr>
        <xdr:cNvPr id="347" name="フローチャート: 判断 346">
          <a:extLst>
            <a:ext uri="{FF2B5EF4-FFF2-40B4-BE49-F238E27FC236}">
              <a16:creationId xmlns:a16="http://schemas.microsoft.com/office/drawing/2014/main" id="{00000000-0008-0000-0700-00005B010000}"/>
            </a:ext>
          </a:extLst>
        </xdr:cNvPr>
        <xdr:cNvSpPr/>
      </xdr:nvSpPr>
      <xdr:spPr>
        <a:xfrm>
          <a:off x="9588500" y="10035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12863</xdr:rowOff>
    </xdr:from>
    <xdr:ext cx="534377" cy="259045"/>
    <xdr:sp macro="" textlink="">
      <xdr:nvSpPr>
        <xdr:cNvPr id="348" name="テキスト ボックス 347">
          <a:extLst>
            <a:ext uri="{FF2B5EF4-FFF2-40B4-BE49-F238E27FC236}">
              <a16:creationId xmlns:a16="http://schemas.microsoft.com/office/drawing/2014/main" id="{00000000-0008-0000-0700-00005C010000}"/>
            </a:ext>
          </a:extLst>
        </xdr:cNvPr>
        <xdr:cNvSpPr txBox="1"/>
      </xdr:nvSpPr>
      <xdr:spPr>
        <a:xfrm>
          <a:off x="9372111" y="10128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51</xdr:row>
      <xdr:rowOff>16521</xdr:rowOff>
    </xdr:from>
    <xdr:to>
      <xdr:col>45</xdr:col>
      <xdr:colOff>177800</xdr:colOff>
      <xdr:row>55</xdr:row>
      <xdr:rowOff>7820</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flipV="1">
          <a:off x="7861300" y="8760471"/>
          <a:ext cx="889000" cy="677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96394</xdr:rowOff>
    </xdr:from>
    <xdr:to>
      <xdr:col>46</xdr:col>
      <xdr:colOff>38100</xdr:colOff>
      <xdr:row>59</xdr:row>
      <xdr:rowOff>26544</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8699500" y="10040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17671</xdr:rowOff>
    </xdr:from>
    <xdr:ext cx="534377"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8483111" y="10133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53</xdr:row>
      <xdr:rowOff>28285</xdr:rowOff>
    </xdr:from>
    <xdr:to>
      <xdr:col>41</xdr:col>
      <xdr:colOff>50800</xdr:colOff>
      <xdr:row>55</xdr:row>
      <xdr:rowOff>7820</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a:off x="6972300" y="9115135"/>
          <a:ext cx="889000" cy="322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99392</xdr:rowOff>
    </xdr:from>
    <xdr:to>
      <xdr:col>41</xdr:col>
      <xdr:colOff>101600</xdr:colOff>
      <xdr:row>59</xdr:row>
      <xdr:rowOff>29542</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7810500" y="10043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20669</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7594111" y="10136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105722</xdr:rowOff>
    </xdr:from>
    <xdr:to>
      <xdr:col>36</xdr:col>
      <xdr:colOff>165100</xdr:colOff>
      <xdr:row>59</xdr:row>
      <xdr:rowOff>35872</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6921500" y="1004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26999</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6705111" y="1014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7834</xdr:rowOff>
    </xdr:from>
    <xdr:to>
      <xdr:col>55</xdr:col>
      <xdr:colOff>50800</xdr:colOff>
      <xdr:row>56</xdr:row>
      <xdr:rowOff>109434</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10426700" y="9609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132311</xdr:rowOff>
    </xdr:from>
    <xdr:ext cx="599010" cy="259045"/>
    <xdr:sp macro="" textlink="">
      <xdr:nvSpPr>
        <xdr:cNvPr id="363" name="農林水産業費該当値テキスト">
          <a:extLst>
            <a:ext uri="{FF2B5EF4-FFF2-40B4-BE49-F238E27FC236}">
              <a16:creationId xmlns:a16="http://schemas.microsoft.com/office/drawing/2014/main" id="{00000000-0008-0000-0700-00006B010000}"/>
            </a:ext>
          </a:extLst>
        </xdr:cNvPr>
        <xdr:cNvSpPr txBox="1"/>
      </xdr:nvSpPr>
      <xdr:spPr>
        <a:xfrm>
          <a:off x="10528300" y="95620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393,831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117101</xdr:rowOff>
    </xdr:from>
    <xdr:to>
      <xdr:col>50</xdr:col>
      <xdr:colOff>165100</xdr:colOff>
      <xdr:row>58</xdr:row>
      <xdr:rowOff>47251</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9588500" y="9889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63778</xdr:rowOff>
    </xdr:from>
    <xdr:ext cx="59901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339795" y="96649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50</xdr:row>
      <xdr:rowOff>137171</xdr:rowOff>
    </xdr:from>
    <xdr:to>
      <xdr:col>46</xdr:col>
      <xdr:colOff>38100</xdr:colOff>
      <xdr:row>51</xdr:row>
      <xdr:rowOff>67321</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8699500" y="8709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49</xdr:row>
      <xdr:rowOff>83848</xdr:rowOff>
    </xdr:from>
    <xdr:ext cx="690189"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8405205" y="848489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1,101,991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128470</xdr:rowOff>
    </xdr:from>
    <xdr:to>
      <xdr:col>41</xdr:col>
      <xdr:colOff>101600</xdr:colOff>
      <xdr:row>55</xdr:row>
      <xdr:rowOff>58620</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7810500" y="9386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53</xdr:row>
      <xdr:rowOff>75147</xdr:rowOff>
    </xdr:from>
    <xdr:ext cx="59901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7561795" y="9161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52</xdr:row>
      <xdr:rowOff>148935</xdr:rowOff>
    </xdr:from>
    <xdr:to>
      <xdr:col>36</xdr:col>
      <xdr:colOff>165100</xdr:colOff>
      <xdr:row>53</xdr:row>
      <xdr:rowOff>79085</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6921500" y="9064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51</xdr:row>
      <xdr:rowOff>95612</xdr:rowOff>
    </xdr:from>
    <xdr:ext cx="599010"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6672795" y="88395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a:extLst>
            <a:ext uri="{FF2B5EF4-FFF2-40B4-BE49-F238E27FC236}">
              <a16:creationId xmlns:a16="http://schemas.microsoft.com/office/drawing/2014/main" id="{00000000-0008-0000-0700-00007D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a:extLst>
            <a:ext uri="{FF2B5EF4-FFF2-40B4-BE49-F238E27FC236}">
              <a16:creationId xmlns:a16="http://schemas.microsoft.com/office/drawing/2014/main" id="{00000000-0008-0000-07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51264</xdr:rowOff>
    </xdr:from>
    <xdr:to>
      <xdr:col>54</xdr:col>
      <xdr:colOff>189865</xdr:colOff>
      <xdr:row>79</xdr:row>
      <xdr:rowOff>83246</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flipV="1">
          <a:off x="10475595" y="12052764"/>
          <a:ext cx="1270" cy="1575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87073</xdr:rowOff>
    </xdr:from>
    <xdr:ext cx="469744" cy="259045"/>
    <xdr:sp macro="" textlink="">
      <xdr:nvSpPr>
        <xdr:cNvPr id="398" name="商工費最小値テキスト">
          <a:extLst>
            <a:ext uri="{FF2B5EF4-FFF2-40B4-BE49-F238E27FC236}">
              <a16:creationId xmlns:a16="http://schemas.microsoft.com/office/drawing/2014/main" id="{00000000-0008-0000-0700-00008E010000}"/>
            </a:ext>
          </a:extLst>
        </xdr:cNvPr>
        <xdr:cNvSpPr txBox="1"/>
      </xdr:nvSpPr>
      <xdr:spPr>
        <a:xfrm>
          <a:off x="10528300" y="136316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83246</xdr:rowOff>
    </xdr:from>
    <xdr:to>
      <xdr:col>55</xdr:col>
      <xdr:colOff>88900</xdr:colOff>
      <xdr:row>79</xdr:row>
      <xdr:rowOff>83246</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10388600" y="13627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169391</xdr:rowOff>
    </xdr:from>
    <xdr:ext cx="599010" cy="259045"/>
    <xdr:sp macro="" textlink="">
      <xdr:nvSpPr>
        <xdr:cNvPr id="400" name="商工費最大値テキスト">
          <a:extLst>
            <a:ext uri="{FF2B5EF4-FFF2-40B4-BE49-F238E27FC236}">
              <a16:creationId xmlns:a16="http://schemas.microsoft.com/office/drawing/2014/main" id="{00000000-0008-0000-0700-000090010000}"/>
            </a:ext>
          </a:extLst>
        </xdr:cNvPr>
        <xdr:cNvSpPr txBox="1"/>
      </xdr:nvSpPr>
      <xdr:spPr>
        <a:xfrm>
          <a:off x="10528300" y="11827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146,124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51264</xdr:rowOff>
    </xdr:from>
    <xdr:to>
      <xdr:col>55</xdr:col>
      <xdr:colOff>88900</xdr:colOff>
      <xdr:row>70</xdr:row>
      <xdr:rowOff>51264</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10388600" y="12052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78751</xdr:rowOff>
    </xdr:from>
    <xdr:to>
      <xdr:col>55</xdr:col>
      <xdr:colOff>0</xdr:colOff>
      <xdr:row>75</xdr:row>
      <xdr:rowOff>166098</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flipV="1">
          <a:off x="9639300" y="12937501"/>
          <a:ext cx="838200" cy="87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166943</xdr:rowOff>
    </xdr:from>
    <xdr:ext cx="534377" cy="259045"/>
    <xdr:sp macro="" textlink="">
      <xdr:nvSpPr>
        <xdr:cNvPr id="403" name="商工費平均値テキスト">
          <a:extLst>
            <a:ext uri="{FF2B5EF4-FFF2-40B4-BE49-F238E27FC236}">
              <a16:creationId xmlns:a16="http://schemas.microsoft.com/office/drawing/2014/main" id="{00000000-0008-0000-0700-000093010000}"/>
            </a:ext>
          </a:extLst>
        </xdr:cNvPr>
        <xdr:cNvSpPr txBox="1"/>
      </xdr:nvSpPr>
      <xdr:spPr>
        <a:xfrm>
          <a:off x="10528300" y="131971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17066</xdr:rowOff>
    </xdr:from>
    <xdr:to>
      <xdr:col>55</xdr:col>
      <xdr:colOff>50800</xdr:colOff>
      <xdr:row>77</xdr:row>
      <xdr:rowOff>118666</xdr:rowOff>
    </xdr:to>
    <xdr:sp macro="" textlink="">
      <xdr:nvSpPr>
        <xdr:cNvPr id="404" name="フローチャート: 判断 403">
          <a:extLst>
            <a:ext uri="{FF2B5EF4-FFF2-40B4-BE49-F238E27FC236}">
              <a16:creationId xmlns:a16="http://schemas.microsoft.com/office/drawing/2014/main" id="{00000000-0008-0000-0700-000094010000}"/>
            </a:ext>
          </a:extLst>
        </xdr:cNvPr>
        <xdr:cNvSpPr/>
      </xdr:nvSpPr>
      <xdr:spPr>
        <a:xfrm>
          <a:off x="10426700" y="13218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18226</xdr:rowOff>
    </xdr:from>
    <xdr:to>
      <xdr:col>50</xdr:col>
      <xdr:colOff>114300</xdr:colOff>
      <xdr:row>75</xdr:row>
      <xdr:rowOff>166098</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8750300" y="12705526"/>
          <a:ext cx="889000" cy="319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36953</xdr:rowOff>
    </xdr:from>
    <xdr:to>
      <xdr:col>50</xdr:col>
      <xdr:colOff>165100</xdr:colOff>
      <xdr:row>77</xdr:row>
      <xdr:rowOff>138553</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9588500" y="13238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129680</xdr:rowOff>
    </xdr:from>
    <xdr:ext cx="534377"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9372111" y="13331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72</xdr:row>
      <xdr:rowOff>17617</xdr:rowOff>
    </xdr:from>
    <xdr:to>
      <xdr:col>45</xdr:col>
      <xdr:colOff>177800</xdr:colOff>
      <xdr:row>74</xdr:row>
      <xdr:rowOff>18226</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7861300" y="12362017"/>
          <a:ext cx="889000" cy="343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47382</xdr:rowOff>
    </xdr:from>
    <xdr:to>
      <xdr:col>46</xdr:col>
      <xdr:colOff>38100</xdr:colOff>
      <xdr:row>77</xdr:row>
      <xdr:rowOff>148982</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8699500" y="13249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140109</xdr:rowOff>
    </xdr:from>
    <xdr:ext cx="534377"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8483111" y="13341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72</xdr:row>
      <xdr:rowOff>17617</xdr:rowOff>
    </xdr:from>
    <xdr:to>
      <xdr:col>41</xdr:col>
      <xdr:colOff>50800</xdr:colOff>
      <xdr:row>76</xdr:row>
      <xdr:rowOff>25183</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flipV="1">
          <a:off x="6972300" y="12362017"/>
          <a:ext cx="889000" cy="693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21321</xdr:rowOff>
    </xdr:from>
    <xdr:to>
      <xdr:col>41</xdr:col>
      <xdr:colOff>101600</xdr:colOff>
      <xdr:row>78</xdr:row>
      <xdr:rowOff>122921</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7810500" y="13394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114048</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7594111" y="13487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18306</xdr:rowOff>
    </xdr:from>
    <xdr:to>
      <xdr:col>36</xdr:col>
      <xdr:colOff>165100</xdr:colOff>
      <xdr:row>78</xdr:row>
      <xdr:rowOff>119906</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6921500" y="13391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111033</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6705111" y="13484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27951</xdr:rowOff>
    </xdr:from>
    <xdr:to>
      <xdr:col>55</xdr:col>
      <xdr:colOff>50800</xdr:colOff>
      <xdr:row>75</xdr:row>
      <xdr:rowOff>129551</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10426700" y="12886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50828</xdr:rowOff>
    </xdr:from>
    <xdr:ext cx="534377" cy="259045"/>
    <xdr:sp macro="" textlink="">
      <xdr:nvSpPr>
        <xdr:cNvPr id="422" name="商工費該当値テキスト">
          <a:extLst>
            <a:ext uri="{FF2B5EF4-FFF2-40B4-BE49-F238E27FC236}">
              <a16:creationId xmlns:a16="http://schemas.microsoft.com/office/drawing/2014/main" id="{00000000-0008-0000-0700-0000A6010000}"/>
            </a:ext>
          </a:extLst>
        </xdr:cNvPr>
        <xdr:cNvSpPr txBox="1"/>
      </xdr:nvSpPr>
      <xdr:spPr>
        <a:xfrm>
          <a:off x="10528300" y="12738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115298</xdr:rowOff>
    </xdr:from>
    <xdr:to>
      <xdr:col>50</xdr:col>
      <xdr:colOff>165100</xdr:colOff>
      <xdr:row>76</xdr:row>
      <xdr:rowOff>45448</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9588500" y="12974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61975</xdr:rowOff>
    </xdr:from>
    <xdr:ext cx="534377"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9372111" y="12749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73</xdr:row>
      <xdr:rowOff>138876</xdr:rowOff>
    </xdr:from>
    <xdr:to>
      <xdr:col>46</xdr:col>
      <xdr:colOff>38100</xdr:colOff>
      <xdr:row>74</xdr:row>
      <xdr:rowOff>69026</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8699500" y="12654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72</xdr:row>
      <xdr:rowOff>85553</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8483111" y="12429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71</xdr:row>
      <xdr:rowOff>138267</xdr:rowOff>
    </xdr:from>
    <xdr:to>
      <xdr:col>41</xdr:col>
      <xdr:colOff>101600</xdr:colOff>
      <xdr:row>72</xdr:row>
      <xdr:rowOff>68417</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7810500" y="12311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70</xdr:row>
      <xdr:rowOff>84944</xdr:rowOff>
    </xdr:from>
    <xdr:ext cx="599010"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7561795" y="12086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145832</xdr:rowOff>
    </xdr:from>
    <xdr:to>
      <xdr:col>36</xdr:col>
      <xdr:colOff>165100</xdr:colOff>
      <xdr:row>76</xdr:row>
      <xdr:rowOff>75983</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6921500" y="1300458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92509</xdr:rowOff>
    </xdr:from>
    <xdr:ext cx="534377"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6705111" y="12779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id="{00000000-0008-0000-07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土木費グラフ枠">
          <a:extLst>
            <a:ext uri="{FF2B5EF4-FFF2-40B4-BE49-F238E27FC236}">
              <a16:creationId xmlns:a16="http://schemas.microsoft.com/office/drawing/2014/main" id="{00000000-0008-0000-07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97</xdr:row>
      <xdr:rowOff>142714</xdr:rowOff>
    </xdr:from>
    <xdr:to>
      <xdr:col>54</xdr:col>
      <xdr:colOff>189865</xdr:colOff>
      <xdr:row>98</xdr:row>
      <xdr:rowOff>126991</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flipV="1">
          <a:off x="10475595" y="16773364"/>
          <a:ext cx="1270" cy="1557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152904</xdr:rowOff>
    </xdr:from>
    <xdr:ext cx="534377" cy="259045"/>
    <xdr:sp macro="" textlink="">
      <xdr:nvSpPr>
        <xdr:cNvPr id="453" name="土木費最小値テキスト">
          <a:extLst>
            <a:ext uri="{FF2B5EF4-FFF2-40B4-BE49-F238E27FC236}">
              <a16:creationId xmlns:a16="http://schemas.microsoft.com/office/drawing/2014/main" id="{00000000-0008-0000-0700-0000C5010000}"/>
            </a:ext>
          </a:extLst>
        </xdr:cNvPr>
        <xdr:cNvSpPr txBox="1"/>
      </xdr:nvSpPr>
      <xdr:spPr>
        <a:xfrm>
          <a:off x="10528300" y="169550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27,798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126991</xdr:rowOff>
    </xdr:from>
    <xdr:to>
      <xdr:col>55</xdr:col>
      <xdr:colOff>88900</xdr:colOff>
      <xdr:row>98</xdr:row>
      <xdr:rowOff>126991</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10388600" y="169290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89391</xdr:rowOff>
    </xdr:from>
    <xdr:ext cx="599010" cy="259045"/>
    <xdr:sp macro="" textlink="">
      <xdr:nvSpPr>
        <xdr:cNvPr id="455" name="土木費最大値テキスト">
          <a:extLst>
            <a:ext uri="{FF2B5EF4-FFF2-40B4-BE49-F238E27FC236}">
              <a16:creationId xmlns:a16="http://schemas.microsoft.com/office/drawing/2014/main" id="{00000000-0008-0000-0700-0000C7010000}"/>
            </a:ext>
          </a:extLst>
        </xdr:cNvPr>
        <xdr:cNvSpPr txBox="1"/>
      </xdr:nvSpPr>
      <xdr:spPr>
        <a:xfrm>
          <a:off x="10528300" y="16548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368,409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97</xdr:row>
      <xdr:rowOff>142714</xdr:rowOff>
    </xdr:from>
    <xdr:to>
      <xdr:col>55</xdr:col>
      <xdr:colOff>88900</xdr:colOff>
      <xdr:row>97</xdr:row>
      <xdr:rowOff>142714</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10388600" y="16773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22456</xdr:rowOff>
    </xdr:from>
    <xdr:to>
      <xdr:col>55</xdr:col>
      <xdr:colOff>0</xdr:colOff>
      <xdr:row>97</xdr:row>
      <xdr:rowOff>142714</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9639300" y="16653106"/>
          <a:ext cx="838200" cy="120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25903</xdr:rowOff>
    </xdr:from>
    <xdr:ext cx="534377" cy="259045"/>
    <xdr:sp macro="" textlink="">
      <xdr:nvSpPr>
        <xdr:cNvPr id="458" name="土木費平均値テキスト">
          <a:extLst>
            <a:ext uri="{FF2B5EF4-FFF2-40B4-BE49-F238E27FC236}">
              <a16:creationId xmlns:a16="http://schemas.microsoft.com/office/drawing/2014/main" id="{00000000-0008-0000-0700-0000CA010000}"/>
            </a:ext>
          </a:extLst>
        </xdr:cNvPr>
        <xdr:cNvSpPr txBox="1"/>
      </xdr:nvSpPr>
      <xdr:spPr>
        <a:xfrm>
          <a:off x="10528300" y="168280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47476</xdr:rowOff>
    </xdr:from>
    <xdr:to>
      <xdr:col>55</xdr:col>
      <xdr:colOff>50800</xdr:colOff>
      <xdr:row>98</xdr:row>
      <xdr:rowOff>149076</xdr:rowOff>
    </xdr:to>
    <xdr:sp macro="" textlink="">
      <xdr:nvSpPr>
        <xdr:cNvPr id="459" name="フローチャート: 判断 458">
          <a:extLst>
            <a:ext uri="{FF2B5EF4-FFF2-40B4-BE49-F238E27FC236}">
              <a16:creationId xmlns:a16="http://schemas.microsoft.com/office/drawing/2014/main" id="{00000000-0008-0000-0700-0000CB010000}"/>
            </a:ext>
          </a:extLst>
        </xdr:cNvPr>
        <xdr:cNvSpPr/>
      </xdr:nvSpPr>
      <xdr:spPr>
        <a:xfrm>
          <a:off x="10426700" y="16849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80144</xdr:rowOff>
    </xdr:from>
    <xdr:to>
      <xdr:col>50</xdr:col>
      <xdr:colOff>114300</xdr:colOff>
      <xdr:row>97</xdr:row>
      <xdr:rowOff>22456</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8750300" y="16196444"/>
          <a:ext cx="889000" cy="456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45755</xdr:rowOff>
    </xdr:from>
    <xdr:to>
      <xdr:col>50</xdr:col>
      <xdr:colOff>165100</xdr:colOff>
      <xdr:row>98</xdr:row>
      <xdr:rowOff>147355</xdr:rowOff>
    </xdr:to>
    <xdr:sp macro="" textlink="">
      <xdr:nvSpPr>
        <xdr:cNvPr id="461" name="フローチャート: 判断 460">
          <a:extLst>
            <a:ext uri="{FF2B5EF4-FFF2-40B4-BE49-F238E27FC236}">
              <a16:creationId xmlns:a16="http://schemas.microsoft.com/office/drawing/2014/main" id="{00000000-0008-0000-0700-0000CD010000}"/>
            </a:ext>
          </a:extLst>
        </xdr:cNvPr>
        <xdr:cNvSpPr/>
      </xdr:nvSpPr>
      <xdr:spPr>
        <a:xfrm>
          <a:off x="9588500" y="16847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138482</xdr:rowOff>
    </xdr:from>
    <xdr:ext cx="534377"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9372111" y="16940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80144</xdr:rowOff>
    </xdr:from>
    <xdr:to>
      <xdr:col>45</xdr:col>
      <xdr:colOff>177800</xdr:colOff>
      <xdr:row>95</xdr:row>
      <xdr:rowOff>22372</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7861300" y="16196444"/>
          <a:ext cx="889000" cy="113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47225</xdr:rowOff>
    </xdr:from>
    <xdr:to>
      <xdr:col>46</xdr:col>
      <xdr:colOff>38100</xdr:colOff>
      <xdr:row>98</xdr:row>
      <xdr:rowOff>148825</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8699500" y="168493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139952</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8483111" y="169420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92</xdr:row>
      <xdr:rowOff>30001</xdr:rowOff>
    </xdr:from>
    <xdr:to>
      <xdr:col>41</xdr:col>
      <xdr:colOff>50800</xdr:colOff>
      <xdr:row>95</xdr:row>
      <xdr:rowOff>22372</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a:off x="6972300" y="15803401"/>
          <a:ext cx="889000" cy="506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48803</xdr:rowOff>
    </xdr:from>
    <xdr:to>
      <xdr:col>41</xdr:col>
      <xdr:colOff>101600</xdr:colOff>
      <xdr:row>98</xdr:row>
      <xdr:rowOff>150403</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7810500" y="16850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141530</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7594111" y="16943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45312</xdr:rowOff>
    </xdr:from>
    <xdr:to>
      <xdr:col>36</xdr:col>
      <xdr:colOff>165100</xdr:colOff>
      <xdr:row>98</xdr:row>
      <xdr:rowOff>146912</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6921500" y="16847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138039</xdr:rowOff>
    </xdr:from>
    <xdr:ext cx="534377"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6705111" y="16940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91914</xdr:rowOff>
    </xdr:from>
    <xdr:to>
      <xdr:col>55</xdr:col>
      <xdr:colOff>50800</xdr:colOff>
      <xdr:row>98</xdr:row>
      <xdr:rowOff>22064</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10426700" y="16722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44941</xdr:rowOff>
    </xdr:from>
    <xdr:ext cx="599010" cy="259045"/>
    <xdr:sp macro="" textlink="">
      <xdr:nvSpPr>
        <xdr:cNvPr id="477" name="土木費該当値テキスト">
          <a:extLst>
            <a:ext uri="{FF2B5EF4-FFF2-40B4-BE49-F238E27FC236}">
              <a16:creationId xmlns:a16="http://schemas.microsoft.com/office/drawing/2014/main" id="{00000000-0008-0000-0700-0000DD010000}"/>
            </a:ext>
          </a:extLst>
        </xdr:cNvPr>
        <xdr:cNvSpPr txBox="1"/>
      </xdr:nvSpPr>
      <xdr:spPr>
        <a:xfrm>
          <a:off x="10528300" y="16675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368,409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143106</xdr:rowOff>
    </xdr:from>
    <xdr:to>
      <xdr:col>50</xdr:col>
      <xdr:colOff>165100</xdr:colOff>
      <xdr:row>97</xdr:row>
      <xdr:rowOff>73256</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9588500" y="16602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89783</xdr:rowOff>
    </xdr:from>
    <xdr:ext cx="59901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339795" y="163775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29344</xdr:rowOff>
    </xdr:from>
    <xdr:to>
      <xdr:col>46</xdr:col>
      <xdr:colOff>38100</xdr:colOff>
      <xdr:row>94</xdr:row>
      <xdr:rowOff>130944</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8699500" y="16145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92</xdr:row>
      <xdr:rowOff>147471</xdr:rowOff>
    </xdr:from>
    <xdr:ext cx="690189"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8405205" y="159208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1,630,261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143022</xdr:rowOff>
    </xdr:from>
    <xdr:to>
      <xdr:col>41</xdr:col>
      <xdr:colOff>101600</xdr:colOff>
      <xdr:row>95</xdr:row>
      <xdr:rowOff>73172</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7810500" y="16259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93</xdr:row>
      <xdr:rowOff>89699</xdr:rowOff>
    </xdr:from>
    <xdr:ext cx="690189"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7516205" y="1603454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1,381,623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91</xdr:row>
      <xdr:rowOff>150651</xdr:rowOff>
    </xdr:from>
    <xdr:to>
      <xdr:col>36</xdr:col>
      <xdr:colOff>165100</xdr:colOff>
      <xdr:row>92</xdr:row>
      <xdr:rowOff>80801</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6921500" y="15752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90</xdr:row>
      <xdr:rowOff>97328</xdr:rowOff>
    </xdr:from>
    <xdr:ext cx="690189"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6627205" y="1552782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2,489,936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消防費グラフ枠">
          <a:extLst>
            <a:ext uri="{FF2B5EF4-FFF2-40B4-BE49-F238E27FC236}">
              <a16:creationId xmlns:a16="http://schemas.microsoft.com/office/drawing/2014/main" id="{00000000-0008-0000-0700-0000FB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71966</xdr:rowOff>
    </xdr:from>
    <xdr:to>
      <xdr:col>85</xdr:col>
      <xdr:colOff>126364</xdr:colOff>
      <xdr:row>39</xdr:row>
      <xdr:rowOff>12461</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flipV="1">
          <a:off x="16317595" y="5386916"/>
          <a:ext cx="1269" cy="13120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16288</xdr:rowOff>
    </xdr:from>
    <xdr:ext cx="534377" cy="259045"/>
    <xdr:sp macro="" textlink="">
      <xdr:nvSpPr>
        <xdr:cNvPr id="509" name="消防費最小値テキスト">
          <a:extLst>
            <a:ext uri="{FF2B5EF4-FFF2-40B4-BE49-F238E27FC236}">
              <a16:creationId xmlns:a16="http://schemas.microsoft.com/office/drawing/2014/main" id="{00000000-0008-0000-0700-0000FD010000}"/>
            </a:ext>
          </a:extLst>
        </xdr:cNvPr>
        <xdr:cNvSpPr txBox="1"/>
      </xdr:nvSpPr>
      <xdr:spPr>
        <a:xfrm>
          <a:off x="16370300" y="6702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12461</xdr:rowOff>
    </xdr:from>
    <xdr:to>
      <xdr:col>86</xdr:col>
      <xdr:colOff>25400</xdr:colOff>
      <xdr:row>39</xdr:row>
      <xdr:rowOff>12461</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6230600" y="6699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18643</xdr:rowOff>
    </xdr:from>
    <xdr:ext cx="534377" cy="259045"/>
    <xdr:sp macro="" textlink="">
      <xdr:nvSpPr>
        <xdr:cNvPr id="511" name="消防費最大値テキスト">
          <a:extLst>
            <a:ext uri="{FF2B5EF4-FFF2-40B4-BE49-F238E27FC236}">
              <a16:creationId xmlns:a16="http://schemas.microsoft.com/office/drawing/2014/main" id="{00000000-0008-0000-0700-0000FF010000}"/>
            </a:ext>
          </a:extLst>
        </xdr:cNvPr>
        <xdr:cNvSpPr txBox="1"/>
      </xdr:nvSpPr>
      <xdr:spPr>
        <a:xfrm>
          <a:off x="16370300" y="5162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75,463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71966</xdr:rowOff>
    </xdr:from>
    <xdr:to>
      <xdr:col>86</xdr:col>
      <xdr:colOff>25400</xdr:colOff>
      <xdr:row>31</xdr:row>
      <xdr:rowOff>71966</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6230600" y="53869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71966</xdr:rowOff>
    </xdr:from>
    <xdr:to>
      <xdr:col>85</xdr:col>
      <xdr:colOff>127000</xdr:colOff>
      <xdr:row>35</xdr:row>
      <xdr:rowOff>17765</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flipV="1">
          <a:off x="15481300" y="5386916"/>
          <a:ext cx="838200" cy="631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71808</xdr:rowOff>
    </xdr:from>
    <xdr:ext cx="534377" cy="259045"/>
    <xdr:sp macro="" textlink="">
      <xdr:nvSpPr>
        <xdr:cNvPr id="514" name="消防費平均値テキスト">
          <a:extLst>
            <a:ext uri="{FF2B5EF4-FFF2-40B4-BE49-F238E27FC236}">
              <a16:creationId xmlns:a16="http://schemas.microsoft.com/office/drawing/2014/main" id="{00000000-0008-0000-0700-000002020000}"/>
            </a:ext>
          </a:extLst>
        </xdr:cNvPr>
        <xdr:cNvSpPr txBox="1"/>
      </xdr:nvSpPr>
      <xdr:spPr>
        <a:xfrm>
          <a:off x="16370300" y="62440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93381</xdr:rowOff>
    </xdr:from>
    <xdr:to>
      <xdr:col>85</xdr:col>
      <xdr:colOff>177800</xdr:colOff>
      <xdr:row>37</xdr:row>
      <xdr:rowOff>23531</xdr:rowOff>
    </xdr:to>
    <xdr:sp macro="" textlink="">
      <xdr:nvSpPr>
        <xdr:cNvPr id="515" name="フローチャート: 判断 514">
          <a:extLst>
            <a:ext uri="{FF2B5EF4-FFF2-40B4-BE49-F238E27FC236}">
              <a16:creationId xmlns:a16="http://schemas.microsoft.com/office/drawing/2014/main" id="{00000000-0008-0000-0700-000003020000}"/>
            </a:ext>
          </a:extLst>
        </xdr:cNvPr>
        <xdr:cNvSpPr/>
      </xdr:nvSpPr>
      <xdr:spPr>
        <a:xfrm>
          <a:off x="16268700" y="6265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32</xdr:row>
      <xdr:rowOff>100335</xdr:rowOff>
    </xdr:from>
    <xdr:to>
      <xdr:col>81</xdr:col>
      <xdr:colOff>50800</xdr:colOff>
      <xdr:row>35</xdr:row>
      <xdr:rowOff>17765</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4592300" y="5586735"/>
          <a:ext cx="889000" cy="431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137775</xdr:rowOff>
    </xdr:from>
    <xdr:to>
      <xdr:col>81</xdr:col>
      <xdr:colOff>101600</xdr:colOff>
      <xdr:row>37</xdr:row>
      <xdr:rowOff>67925</xdr:rowOff>
    </xdr:to>
    <xdr:sp macro="" textlink="">
      <xdr:nvSpPr>
        <xdr:cNvPr id="517" name="フローチャート: 判断 516">
          <a:extLst>
            <a:ext uri="{FF2B5EF4-FFF2-40B4-BE49-F238E27FC236}">
              <a16:creationId xmlns:a16="http://schemas.microsoft.com/office/drawing/2014/main" id="{00000000-0008-0000-0700-000005020000}"/>
            </a:ext>
          </a:extLst>
        </xdr:cNvPr>
        <xdr:cNvSpPr/>
      </xdr:nvSpPr>
      <xdr:spPr>
        <a:xfrm>
          <a:off x="15430500" y="6309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59052</xdr:rowOff>
    </xdr:from>
    <xdr:ext cx="534377" cy="259045"/>
    <xdr:sp macro="" textlink="">
      <xdr:nvSpPr>
        <xdr:cNvPr id="518" name="テキスト ボックス 517">
          <a:extLst>
            <a:ext uri="{FF2B5EF4-FFF2-40B4-BE49-F238E27FC236}">
              <a16:creationId xmlns:a16="http://schemas.microsoft.com/office/drawing/2014/main" id="{00000000-0008-0000-0700-000006020000}"/>
            </a:ext>
          </a:extLst>
        </xdr:cNvPr>
        <xdr:cNvSpPr txBox="1"/>
      </xdr:nvSpPr>
      <xdr:spPr>
        <a:xfrm>
          <a:off x="15214111" y="6402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32</xdr:row>
      <xdr:rowOff>100335</xdr:rowOff>
    </xdr:from>
    <xdr:to>
      <xdr:col>76</xdr:col>
      <xdr:colOff>114300</xdr:colOff>
      <xdr:row>36</xdr:row>
      <xdr:rowOff>122646</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flipV="1">
          <a:off x="13703300" y="5586735"/>
          <a:ext cx="889000" cy="708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127945</xdr:rowOff>
    </xdr:from>
    <xdr:to>
      <xdr:col>76</xdr:col>
      <xdr:colOff>165100</xdr:colOff>
      <xdr:row>36</xdr:row>
      <xdr:rowOff>58095</xdr:rowOff>
    </xdr:to>
    <xdr:sp macro="" textlink="">
      <xdr:nvSpPr>
        <xdr:cNvPr id="520" name="フローチャート: 判断 519">
          <a:extLst>
            <a:ext uri="{FF2B5EF4-FFF2-40B4-BE49-F238E27FC236}">
              <a16:creationId xmlns:a16="http://schemas.microsoft.com/office/drawing/2014/main" id="{00000000-0008-0000-0700-000008020000}"/>
            </a:ext>
          </a:extLst>
        </xdr:cNvPr>
        <xdr:cNvSpPr/>
      </xdr:nvSpPr>
      <xdr:spPr>
        <a:xfrm>
          <a:off x="14541500" y="6128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49222</xdr:rowOff>
    </xdr:from>
    <xdr:ext cx="534377" cy="259045"/>
    <xdr:sp macro="" textlink="">
      <xdr:nvSpPr>
        <xdr:cNvPr id="521" name="テキスト ボックス 520">
          <a:extLst>
            <a:ext uri="{FF2B5EF4-FFF2-40B4-BE49-F238E27FC236}">
              <a16:creationId xmlns:a16="http://schemas.microsoft.com/office/drawing/2014/main" id="{00000000-0008-0000-0700-000009020000}"/>
            </a:ext>
          </a:extLst>
        </xdr:cNvPr>
        <xdr:cNvSpPr txBox="1"/>
      </xdr:nvSpPr>
      <xdr:spPr>
        <a:xfrm>
          <a:off x="14325111" y="6221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31343</xdr:rowOff>
    </xdr:from>
    <xdr:to>
      <xdr:col>71</xdr:col>
      <xdr:colOff>177800</xdr:colOff>
      <xdr:row>36</xdr:row>
      <xdr:rowOff>122646</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2814300" y="6203543"/>
          <a:ext cx="889000" cy="91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75481</xdr:rowOff>
    </xdr:from>
    <xdr:to>
      <xdr:col>72</xdr:col>
      <xdr:colOff>38100</xdr:colOff>
      <xdr:row>37</xdr:row>
      <xdr:rowOff>5631</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3652500" y="6247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168208</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3436111" y="6340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152336</xdr:rowOff>
    </xdr:from>
    <xdr:to>
      <xdr:col>67</xdr:col>
      <xdr:colOff>101600</xdr:colOff>
      <xdr:row>37</xdr:row>
      <xdr:rowOff>82486</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2763500" y="6324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73613</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2547111" y="6417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31</xdr:row>
      <xdr:rowOff>21166</xdr:rowOff>
    </xdr:from>
    <xdr:to>
      <xdr:col>85</xdr:col>
      <xdr:colOff>177800</xdr:colOff>
      <xdr:row>31</xdr:row>
      <xdr:rowOff>122766</xdr:rowOff>
    </xdr:to>
    <xdr:sp macro="" textlink="">
      <xdr:nvSpPr>
        <xdr:cNvPr id="532" name="楕円 531">
          <a:extLst>
            <a:ext uri="{FF2B5EF4-FFF2-40B4-BE49-F238E27FC236}">
              <a16:creationId xmlns:a16="http://schemas.microsoft.com/office/drawing/2014/main" id="{00000000-0008-0000-0700-000014020000}"/>
            </a:ext>
          </a:extLst>
        </xdr:cNvPr>
        <xdr:cNvSpPr/>
      </xdr:nvSpPr>
      <xdr:spPr>
        <a:xfrm>
          <a:off x="16268700" y="5336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30</xdr:row>
      <xdr:rowOff>145643</xdr:rowOff>
    </xdr:from>
    <xdr:ext cx="534377" cy="259045"/>
    <xdr:sp macro="" textlink="">
      <xdr:nvSpPr>
        <xdr:cNvPr id="533" name="消防費該当値テキスト">
          <a:extLst>
            <a:ext uri="{FF2B5EF4-FFF2-40B4-BE49-F238E27FC236}">
              <a16:creationId xmlns:a16="http://schemas.microsoft.com/office/drawing/2014/main" id="{00000000-0008-0000-0700-000015020000}"/>
            </a:ext>
          </a:extLst>
        </xdr:cNvPr>
        <xdr:cNvSpPr txBox="1"/>
      </xdr:nvSpPr>
      <xdr:spPr>
        <a:xfrm>
          <a:off x="16370300" y="5289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138415</xdr:rowOff>
    </xdr:from>
    <xdr:to>
      <xdr:col>81</xdr:col>
      <xdr:colOff>101600</xdr:colOff>
      <xdr:row>35</xdr:row>
      <xdr:rowOff>68565</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5430500" y="5967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85092</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5214111" y="57429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32</xdr:row>
      <xdr:rowOff>49535</xdr:rowOff>
    </xdr:from>
    <xdr:to>
      <xdr:col>76</xdr:col>
      <xdr:colOff>165100</xdr:colOff>
      <xdr:row>32</xdr:row>
      <xdr:rowOff>151135</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4541500" y="5535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30</xdr:row>
      <xdr:rowOff>167662</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4325111" y="5311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71846</xdr:rowOff>
    </xdr:from>
    <xdr:to>
      <xdr:col>72</xdr:col>
      <xdr:colOff>38100</xdr:colOff>
      <xdr:row>37</xdr:row>
      <xdr:rowOff>1996</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3652500" y="6244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18523</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3436111" y="60192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151993</xdr:rowOff>
    </xdr:from>
    <xdr:to>
      <xdr:col>67</xdr:col>
      <xdr:colOff>101600</xdr:colOff>
      <xdr:row>36</xdr:row>
      <xdr:rowOff>82143</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2763500" y="6152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98670</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2547111" y="5927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a:extLst>
            <a:ext uri="{FF2B5EF4-FFF2-40B4-BE49-F238E27FC236}">
              <a16:creationId xmlns:a16="http://schemas.microsoft.com/office/drawing/2014/main" id="{00000000-0008-0000-0700-000026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a:extLst>
            <a:ext uri="{FF2B5EF4-FFF2-40B4-BE49-F238E27FC236}">
              <a16:creationId xmlns:a16="http://schemas.microsoft.com/office/drawing/2014/main" id="{00000000-0008-0000-0700-000027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144434</xdr:rowOff>
    </xdr:from>
    <xdr:ext cx="595419"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1850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54</xdr:row>
      <xdr:rowOff>160762</xdr:rowOff>
    </xdr:from>
    <xdr:ext cx="59541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49</xdr:row>
      <xdr:rowOff>38299</xdr:rowOff>
    </xdr:from>
    <xdr:ext cx="685572"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760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a:extLst>
            <a:ext uri="{FF2B5EF4-FFF2-40B4-BE49-F238E27FC236}">
              <a16:creationId xmlns:a16="http://schemas.microsoft.com/office/drawing/2014/main" id="{00000000-0008-0000-07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49287</xdr:rowOff>
    </xdr:from>
    <xdr:to>
      <xdr:col>85</xdr:col>
      <xdr:colOff>126364</xdr:colOff>
      <xdr:row>59</xdr:row>
      <xdr:rowOff>35958</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flipV="1">
          <a:off x="16317595" y="9307587"/>
          <a:ext cx="1269" cy="8439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39785</xdr:rowOff>
    </xdr:from>
    <xdr:ext cx="534377" cy="259045"/>
    <xdr:sp macro="" textlink="">
      <xdr:nvSpPr>
        <xdr:cNvPr id="568" name="教育費最小値テキスト">
          <a:extLst>
            <a:ext uri="{FF2B5EF4-FFF2-40B4-BE49-F238E27FC236}">
              <a16:creationId xmlns:a16="http://schemas.microsoft.com/office/drawing/2014/main" id="{00000000-0008-0000-0700-000038020000}"/>
            </a:ext>
          </a:extLst>
        </xdr:cNvPr>
        <xdr:cNvSpPr txBox="1"/>
      </xdr:nvSpPr>
      <xdr:spPr>
        <a:xfrm>
          <a:off x="16370300" y="10155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38,534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35958</xdr:rowOff>
    </xdr:from>
    <xdr:to>
      <xdr:col>86</xdr:col>
      <xdr:colOff>25400</xdr:colOff>
      <xdr:row>59</xdr:row>
      <xdr:rowOff>35958</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6230600" y="101515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52</xdr:row>
      <xdr:rowOff>167414</xdr:rowOff>
    </xdr:from>
    <xdr:ext cx="599010" cy="259045"/>
    <xdr:sp macro="" textlink="">
      <xdr:nvSpPr>
        <xdr:cNvPr id="570" name="教育費最大値テキスト">
          <a:extLst>
            <a:ext uri="{FF2B5EF4-FFF2-40B4-BE49-F238E27FC236}">
              <a16:creationId xmlns:a16="http://schemas.microsoft.com/office/drawing/2014/main" id="{00000000-0008-0000-0700-00003A020000}"/>
            </a:ext>
          </a:extLst>
        </xdr:cNvPr>
        <xdr:cNvSpPr txBox="1"/>
      </xdr:nvSpPr>
      <xdr:spPr>
        <a:xfrm>
          <a:off x="16370300" y="90828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555,371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54</xdr:row>
      <xdr:rowOff>49287</xdr:rowOff>
    </xdr:from>
    <xdr:to>
      <xdr:col>86</xdr:col>
      <xdr:colOff>25400</xdr:colOff>
      <xdr:row>54</xdr:row>
      <xdr:rowOff>49287</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6230600" y="9307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168644</xdr:rowOff>
    </xdr:from>
    <xdr:to>
      <xdr:col>85</xdr:col>
      <xdr:colOff>127000</xdr:colOff>
      <xdr:row>58</xdr:row>
      <xdr:rowOff>73269</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5481300" y="9941294"/>
          <a:ext cx="838200" cy="760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50348</xdr:rowOff>
    </xdr:from>
    <xdr:ext cx="534377" cy="259045"/>
    <xdr:sp macro="" textlink="">
      <xdr:nvSpPr>
        <xdr:cNvPr id="573" name="教育費平均値テキスト">
          <a:extLst>
            <a:ext uri="{FF2B5EF4-FFF2-40B4-BE49-F238E27FC236}">
              <a16:creationId xmlns:a16="http://schemas.microsoft.com/office/drawing/2014/main" id="{00000000-0008-0000-0700-00003D020000}"/>
            </a:ext>
          </a:extLst>
        </xdr:cNvPr>
        <xdr:cNvSpPr txBox="1"/>
      </xdr:nvSpPr>
      <xdr:spPr>
        <a:xfrm>
          <a:off x="16370300" y="99944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71921</xdr:rowOff>
    </xdr:from>
    <xdr:to>
      <xdr:col>85</xdr:col>
      <xdr:colOff>177800</xdr:colOff>
      <xdr:row>59</xdr:row>
      <xdr:rowOff>2071</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6268700" y="10016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51</xdr:row>
      <xdr:rowOff>18045</xdr:rowOff>
    </xdr:from>
    <xdr:to>
      <xdr:col>81</xdr:col>
      <xdr:colOff>50800</xdr:colOff>
      <xdr:row>58</xdr:row>
      <xdr:rowOff>73269</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4592300" y="8761995"/>
          <a:ext cx="889000" cy="1255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83232</xdr:rowOff>
    </xdr:from>
    <xdr:to>
      <xdr:col>81</xdr:col>
      <xdr:colOff>101600</xdr:colOff>
      <xdr:row>59</xdr:row>
      <xdr:rowOff>13382</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5430500" y="10027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59</xdr:row>
      <xdr:rowOff>4509</xdr:rowOff>
    </xdr:from>
    <xdr:ext cx="534377"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5214111" y="10120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51</xdr:row>
      <xdr:rowOff>18045</xdr:rowOff>
    </xdr:from>
    <xdr:to>
      <xdr:col>76</xdr:col>
      <xdr:colOff>114300</xdr:colOff>
      <xdr:row>54</xdr:row>
      <xdr:rowOff>161252</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flipV="1">
          <a:off x="13703300" y="8761995"/>
          <a:ext cx="889000" cy="657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89566</xdr:rowOff>
    </xdr:from>
    <xdr:to>
      <xdr:col>76</xdr:col>
      <xdr:colOff>165100</xdr:colOff>
      <xdr:row>59</xdr:row>
      <xdr:rowOff>19716</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4541500" y="10033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59</xdr:row>
      <xdr:rowOff>10843</xdr:rowOff>
    </xdr:from>
    <xdr:ext cx="534377"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4325111" y="10126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161252</xdr:rowOff>
    </xdr:from>
    <xdr:to>
      <xdr:col>71</xdr:col>
      <xdr:colOff>177800</xdr:colOff>
      <xdr:row>58</xdr:row>
      <xdr:rowOff>8487</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2814300" y="9419552"/>
          <a:ext cx="889000" cy="533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99587</xdr:rowOff>
    </xdr:from>
    <xdr:to>
      <xdr:col>72</xdr:col>
      <xdr:colOff>38100</xdr:colOff>
      <xdr:row>59</xdr:row>
      <xdr:rowOff>29737</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3652500" y="10043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59</xdr:row>
      <xdr:rowOff>20864</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3436111" y="10136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110230</xdr:rowOff>
    </xdr:from>
    <xdr:to>
      <xdr:col>67</xdr:col>
      <xdr:colOff>101600</xdr:colOff>
      <xdr:row>59</xdr:row>
      <xdr:rowOff>40380</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2763500" y="10054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59</xdr:row>
      <xdr:rowOff>31507</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2547111" y="10147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117844</xdr:rowOff>
    </xdr:from>
    <xdr:to>
      <xdr:col>85</xdr:col>
      <xdr:colOff>177800</xdr:colOff>
      <xdr:row>58</xdr:row>
      <xdr:rowOff>47994</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6268700" y="9890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140721</xdr:rowOff>
    </xdr:from>
    <xdr:ext cx="599010" cy="259045"/>
    <xdr:sp macro="" textlink="">
      <xdr:nvSpPr>
        <xdr:cNvPr id="592" name="教育費該当値テキスト">
          <a:extLst>
            <a:ext uri="{FF2B5EF4-FFF2-40B4-BE49-F238E27FC236}">
              <a16:creationId xmlns:a16="http://schemas.microsoft.com/office/drawing/2014/main" id="{00000000-0008-0000-0700-000050020000}"/>
            </a:ext>
          </a:extLst>
        </xdr:cNvPr>
        <xdr:cNvSpPr txBox="1"/>
      </xdr:nvSpPr>
      <xdr:spPr>
        <a:xfrm>
          <a:off x="16370300" y="9741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22469</xdr:rowOff>
    </xdr:from>
    <xdr:to>
      <xdr:col>81</xdr:col>
      <xdr:colOff>101600</xdr:colOff>
      <xdr:row>58</xdr:row>
      <xdr:rowOff>124069</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5430500" y="9966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56</xdr:row>
      <xdr:rowOff>140596</xdr:rowOff>
    </xdr:from>
    <xdr:ext cx="59901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181795" y="9741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50</xdr:row>
      <xdr:rowOff>138695</xdr:rowOff>
    </xdr:from>
    <xdr:to>
      <xdr:col>76</xdr:col>
      <xdr:colOff>165100</xdr:colOff>
      <xdr:row>51</xdr:row>
      <xdr:rowOff>68845</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4541500" y="8711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49</xdr:row>
      <xdr:rowOff>85372</xdr:rowOff>
    </xdr:from>
    <xdr:ext cx="59901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4292795" y="84864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110452</xdr:rowOff>
    </xdr:from>
    <xdr:to>
      <xdr:col>72</xdr:col>
      <xdr:colOff>38100</xdr:colOff>
      <xdr:row>55</xdr:row>
      <xdr:rowOff>40602</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3652500" y="9368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53</xdr:row>
      <xdr:rowOff>57129</xdr:rowOff>
    </xdr:from>
    <xdr:ext cx="59901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403795" y="9143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129137</xdr:rowOff>
    </xdr:from>
    <xdr:to>
      <xdr:col>67</xdr:col>
      <xdr:colOff>101600</xdr:colOff>
      <xdr:row>58</xdr:row>
      <xdr:rowOff>59287</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2763500" y="9901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56</xdr:row>
      <xdr:rowOff>75814</xdr:rowOff>
    </xdr:from>
    <xdr:ext cx="59901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514795" y="96770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災害復旧費グラフ枠">
          <a:extLst>
            <a:ext uri="{FF2B5EF4-FFF2-40B4-BE49-F238E27FC236}">
              <a16:creationId xmlns:a16="http://schemas.microsoft.com/office/drawing/2014/main" id="{00000000-0008-0000-0700-00006D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76</xdr:row>
      <xdr:rowOff>132504</xdr:rowOff>
    </xdr:from>
    <xdr:to>
      <xdr:col>85</xdr:col>
      <xdr:colOff>126364</xdr:colOff>
      <xdr:row>78</xdr:row>
      <xdr:rowOff>139700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flipV="1">
          <a:off x="16317595" y="13162704"/>
          <a:ext cx="1269" cy="3500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162241</xdr:rowOff>
    </xdr:from>
    <xdr:ext cx="249299" cy="259045"/>
    <xdr:sp macro="" textlink="">
      <xdr:nvSpPr>
        <xdr:cNvPr id="623" name="災害復旧費最小値テキスト">
          <a:extLst>
            <a:ext uri="{FF2B5EF4-FFF2-40B4-BE49-F238E27FC236}">
              <a16:creationId xmlns:a16="http://schemas.microsoft.com/office/drawing/2014/main" id="{00000000-0008-0000-0700-00006F020000}"/>
            </a:ext>
          </a:extLst>
        </xdr:cNvPr>
        <xdr:cNvSpPr txBox="1"/>
      </xdr:nvSpPr>
      <xdr:spPr>
        <a:xfrm>
          <a:off x="16370300" y="135353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79181</xdr:rowOff>
    </xdr:from>
    <xdr:ext cx="599010" cy="259045"/>
    <xdr:sp macro="" textlink="">
      <xdr:nvSpPr>
        <xdr:cNvPr id="625" name="災害復旧費最大値テキスト">
          <a:extLst>
            <a:ext uri="{FF2B5EF4-FFF2-40B4-BE49-F238E27FC236}">
              <a16:creationId xmlns:a16="http://schemas.microsoft.com/office/drawing/2014/main" id="{00000000-0008-0000-0700-000071020000}"/>
            </a:ext>
          </a:extLst>
        </xdr:cNvPr>
        <xdr:cNvSpPr txBox="1"/>
      </xdr:nvSpPr>
      <xdr:spPr>
        <a:xfrm>
          <a:off x="16370300" y="12937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153,148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76</xdr:row>
      <xdr:rowOff>132504</xdr:rowOff>
    </xdr:from>
    <xdr:to>
      <xdr:col>86</xdr:col>
      <xdr:colOff>25400</xdr:colOff>
      <xdr:row>76</xdr:row>
      <xdr:rowOff>132504</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6230600" y="13162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27992</xdr:rowOff>
    </xdr:from>
    <xdr:to>
      <xdr:col>85</xdr:col>
      <xdr:colOff>127000</xdr:colOff>
      <xdr:row>76</xdr:row>
      <xdr:rowOff>132504</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5481300" y="12886742"/>
          <a:ext cx="838200" cy="27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35241</xdr:rowOff>
    </xdr:from>
    <xdr:ext cx="534377" cy="259045"/>
    <xdr:sp macro="" textlink="">
      <xdr:nvSpPr>
        <xdr:cNvPr id="628" name="災害復旧費平均値テキスト">
          <a:extLst>
            <a:ext uri="{FF2B5EF4-FFF2-40B4-BE49-F238E27FC236}">
              <a16:creationId xmlns:a16="http://schemas.microsoft.com/office/drawing/2014/main" id="{00000000-0008-0000-0700-000074020000}"/>
            </a:ext>
          </a:extLst>
        </xdr:cNvPr>
        <xdr:cNvSpPr txBox="1"/>
      </xdr:nvSpPr>
      <xdr:spPr>
        <a:xfrm>
          <a:off x="16370300" y="134083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56814</xdr:rowOff>
    </xdr:from>
    <xdr:to>
      <xdr:col>85</xdr:col>
      <xdr:colOff>177800</xdr:colOff>
      <xdr:row>78</xdr:row>
      <xdr:rowOff>158414</xdr:rowOff>
    </xdr:to>
    <xdr:sp macro="" textlink="">
      <xdr:nvSpPr>
        <xdr:cNvPr id="629" name="フローチャート: 判断 628">
          <a:extLst>
            <a:ext uri="{FF2B5EF4-FFF2-40B4-BE49-F238E27FC236}">
              <a16:creationId xmlns:a16="http://schemas.microsoft.com/office/drawing/2014/main" id="{00000000-0008-0000-0700-000075020000}"/>
            </a:ext>
          </a:extLst>
        </xdr:cNvPr>
        <xdr:cNvSpPr/>
      </xdr:nvSpPr>
      <xdr:spPr>
        <a:xfrm>
          <a:off x="16268700" y="13429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73</xdr:row>
      <xdr:rowOff>107927</xdr:rowOff>
    </xdr:from>
    <xdr:to>
      <xdr:col>81</xdr:col>
      <xdr:colOff>50800</xdr:colOff>
      <xdr:row>75</xdr:row>
      <xdr:rowOff>27992</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4592300" y="12623777"/>
          <a:ext cx="889000" cy="262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63850</xdr:rowOff>
    </xdr:from>
    <xdr:to>
      <xdr:col>81</xdr:col>
      <xdr:colOff>101600</xdr:colOff>
      <xdr:row>78</xdr:row>
      <xdr:rowOff>165450</xdr:rowOff>
    </xdr:to>
    <xdr:sp macro="" textlink="">
      <xdr:nvSpPr>
        <xdr:cNvPr id="631" name="フローチャート: 判断 630">
          <a:extLst>
            <a:ext uri="{FF2B5EF4-FFF2-40B4-BE49-F238E27FC236}">
              <a16:creationId xmlns:a16="http://schemas.microsoft.com/office/drawing/2014/main" id="{00000000-0008-0000-0700-000077020000}"/>
            </a:ext>
          </a:extLst>
        </xdr:cNvPr>
        <xdr:cNvSpPr/>
      </xdr:nvSpPr>
      <xdr:spPr>
        <a:xfrm>
          <a:off x="15430500" y="1343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156577</xdr:rowOff>
    </xdr:from>
    <xdr:ext cx="534377" cy="259045"/>
    <xdr:sp macro="" textlink="">
      <xdr:nvSpPr>
        <xdr:cNvPr id="632" name="テキスト ボックス 631">
          <a:extLst>
            <a:ext uri="{FF2B5EF4-FFF2-40B4-BE49-F238E27FC236}">
              <a16:creationId xmlns:a16="http://schemas.microsoft.com/office/drawing/2014/main" id="{00000000-0008-0000-0700-000078020000}"/>
            </a:ext>
          </a:extLst>
        </xdr:cNvPr>
        <xdr:cNvSpPr txBox="1"/>
      </xdr:nvSpPr>
      <xdr:spPr>
        <a:xfrm>
          <a:off x="15214111" y="13529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73</xdr:row>
      <xdr:rowOff>107927</xdr:rowOff>
    </xdr:from>
    <xdr:to>
      <xdr:col>76</xdr:col>
      <xdr:colOff>114300</xdr:colOff>
      <xdr:row>75</xdr:row>
      <xdr:rowOff>82374</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flipV="1">
          <a:off x="13703300" y="12623777"/>
          <a:ext cx="889000" cy="3173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65233</xdr:rowOff>
    </xdr:from>
    <xdr:to>
      <xdr:col>76</xdr:col>
      <xdr:colOff>165100</xdr:colOff>
      <xdr:row>78</xdr:row>
      <xdr:rowOff>166833</xdr:rowOff>
    </xdr:to>
    <xdr:sp macro="" textlink="">
      <xdr:nvSpPr>
        <xdr:cNvPr id="634" name="フローチャート: 判断 633">
          <a:extLst>
            <a:ext uri="{FF2B5EF4-FFF2-40B4-BE49-F238E27FC236}">
              <a16:creationId xmlns:a16="http://schemas.microsoft.com/office/drawing/2014/main" id="{00000000-0008-0000-0700-00007A020000}"/>
            </a:ext>
          </a:extLst>
        </xdr:cNvPr>
        <xdr:cNvSpPr/>
      </xdr:nvSpPr>
      <xdr:spPr>
        <a:xfrm>
          <a:off x="14541500" y="13438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157960</xdr:rowOff>
    </xdr:from>
    <xdr:ext cx="534377" cy="259045"/>
    <xdr:sp macro="" textlink="">
      <xdr:nvSpPr>
        <xdr:cNvPr id="635" name="テキスト ボックス 634">
          <a:extLst>
            <a:ext uri="{FF2B5EF4-FFF2-40B4-BE49-F238E27FC236}">
              <a16:creationId xmlns:a16="http://schemas.microsoft.com/office/drawing/2014/main" id="{00000000-0008-0000-0700-00007B020000}"/>
            </a:ext>
          </a:extLst>
        </xdr:cNvPr>
        <xdr:cNvSpPr txBox="1"/>
      </xdr:nvSpPr>
      <xdr:spPr>
        <a:xfrm>
          <a:off x="14325111" y="13531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70</xdr:row>
      <xdr:rowOff>154989</xdr:rowOff>
    </xdr:from>
    <xdr:to>
      <xdr:col>71</xdr:col>
      <xdr:colOff>177800</xdr:colOff>
      <xdr:row>75</xdr:row>
      <xdr:rowOff>82374</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2814300" y="12156489"/>
          <a:ext cx="889000" cy="784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68872</xdr:rowOff>
    </xdr:from>
    <xdr:to>
      <xdr:col>72</xdr:col>
      <xdr:colOff>38100</xdr:colOff>
      <xdr:row>78</xdr:row>
      <xdr:rowOff>170472</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3652500" y="13441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161599</xdr:rowOff>
    </xdr:from>
    <xdr:ext cx="469744"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3468428" y="13534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66655</xdr:rowOff>
    </xdr:from>
    <xdr:to>
      <xdr:col>67</xdr:col>
      <xdr:colOff>101600</xdr:colOff>
      <xdr:row>78</xdr:row>
      <xdr:rowOff>168255</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2763500" y="13439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159382</xdr:rowOff>
    </xdr:from>
    <xdr:ext cx="469744"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2579428" y="13532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81704</xdr:rowOff>
    </xdr:from>
    <xdr:to>
      <xdr:col>85</xdr:col>
      <xdr:colOff>177800</xdr:colOff>
      <xdr:row>77</xdr:row>
      <xdr:rowOff>11854</xdr:rowOff>
    </xdr:to>
    <xdr:sp macro="" textlink="">
      <xdr:nvSpPr>
        <xdr:cNvPr id="646" name="楕円 645">
          <a:extLst>
            <a:ext uri="{FF2B5EF4-FFF2-40B4-BE49-F238E27FC236}">
              <a16:creationId xmlns:a16="http://schemas.microsoft.com/office/drawing/2014/main" id="{00000000-0008-0000-0700-000086020000}"/>
            </a:ext>
          </a:extLst>
        </xdr:cNvPr>
        <xdr:cNvSpPr/>
      </xdr:nvSpPr>
      <xdr:spPr>
        <a:xfrm>
          <a:off x="16268700" y="13111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34731</xdr:rowOff>
    </xdr:from>
    <xdr:ext cx="599010" cy="259045"/>
    <xdr:sp macro="" textlink="">
      <xdr:nvSpPr>
        <xdr:cNvPr id="647" name="災害復旧費該当値テキスト">
          <a:extLst>
            <a:ext uri="{FF2B5EF4-FFF2-40B4-BE49-F238E27FC236}">
              <a16:creationId xmlns:a16="http://schemas.microsoft.com/office/drawing/2014/main" id="{00000000-0008-0000-0700-000087020000}"/>
            </a:ext>
          </a:extLst>
        </xdr:cNvPr>
        <xdr:cNvSpPr txBox="1"/>
      </xdr:nvSpPr>
      <xdr:spPr>
        <a:xfrm>
          <a:off x="16370300" y="13064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153,148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148642</xdr:rowOff>
    </xdr:from>
    <xdr:to>
      <xdr:col>81</xdr:col>
      <xdr:colOff>101600</xdr:colOff>
      <xdr:row>75</xdr:row>
      <xdr:rowOff>78792</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5430500" y="12835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73</xdr:row>
      <xdr:rowOff>95319</xdr:rowOff>
    </xdr:from>
    <xdr:ext cx="59901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5181795" y="126111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73</xdr:row>
      <xdr:rowOff>57127</xdr:rowOff>
    </xdr:from>
    <xdr:to>
      <xdr:col>76</xdr:col>
      <xdr:colOff>165100</xdr:colOff>
      <xdr:row>73</xdr:row>
      <xdr:rowOff>158727</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4541500" y="12572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72</xdr:row>
      <xdr:rowOff>3804</xdr:rowOff>
    </xdr:from>
    <xdr:ext cx="59901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4292795" y="123482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31574</xdr:rowOff>
    </xdr:from>
    <xdr:to>
      <xdr:col>72</xdr:col>
      <xdr:colOff>38100</xdr:colOff>
      <xdr:row>75</xdr:row>
      <xdr:rowOff>133174</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3652500" y="12890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73</xdr:row>
      <xdr:rowOff>149701</xdr:rowOff>
    </xdr:from>
    <xdr:ext cx="59901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3403795" y="12665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70</xdr:row>
      <xdr:rowOff>104189</xdr:rowOff>
    </xdr:from>
    <xdr:to>
      <xdr:col>67</xdr:col>
      <xdr:colOff>101600</xdr:colOff>
      <xdr:row>71</xdr:row>
      <xdr:rowOff>34339</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2763500" y="12105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69</xdr:row>
      <xdr:rowOff>50866</xdr:rowOff>
    </xdr:from>
    <xdr:ext cx="59901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2514795" y="11880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a:extLst>
            <a:ext uri="{FF2B5EF4-FFF2-40B4-BE49-F238E27FC236}">
              <a16:creationId xmlns:a16="http://schemas.microsoft.com/office/drawing/2014/main" id="{00000000-0008-0000-0700-000099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6" name="公債費グラフ枠">
          <a:extLst>
            <a:ext uri="{FF2B5EF4-FFF2-40B4-BE49-F238E27FC236}">
              <a16:creationId xmlns:a16="http://schemas.microsoft.com/office/drawing/2014/main" id="{00000000-0008-0000-0700-0000A4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71363</xdr:rowOff>
    </xdr:from>
    <xdr:to>
      <xdr:col>85</xdr:col>
      <xdr:colOff>126364</xdr:colOff>
      <xdr:row>98</xdr:row>
      <xdr:rowOff>135672</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flipV="1">
          <a:off x="16317595" y="15673313"/>
          <a:ext cx="1269" cy="1264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139499</xdr:rowOff>
    </xdr:from>
    <xdr:ext cx="378565" cy="259045"/>
    <xdr:sp macro="" textlink="">
      <xdr:nvSpPr>
        <xdr:cNvPr id="678" name="公債費最小値テキスト">
          <a:extLst>
            <a:ext uri="{FF2B5EF4-FFF2-40B4-BE49-F238E27FC236}">
              <a16:creationId xmlns:a16="http://schemas.microsoft.com/office/drawing/2014/main" id="{00000000-0008-0000-0700-0000A6020000}"/>
            </a:ext>
          </a:extLst>
        </xdr:cNvPr>
        <xdr:cNvSpPr txBox="1"/>
      </xdr:nvSpPr>
      <xdr:spPr>
        <a:xfrm>
          <a:off x="16370300" y="169415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135672</xdr:rowOff>
    </xdr:from>
    <xdr:to>
      <xdr:col>86</xdr:col>
      <xdr:colOff>25400</xdr:colOff>
      <xdr:row>98</xdr:row>
      <xdr:rowOff>135672</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6230600" y="16937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18040</xdr:rowOff>
    </xdr:from>
    <xdr:ext cx="599010" cy="259045"/>
    <xdr:sp macro="" textlink="">
      <xdr:nvSpPr>
        <xdr:cNvPr id="680" name="公債費最大値テキスト">
          <a:extLst>
            <a:ext uri="{FF2B5EF4-FFF2-40B4-BE49-F238E27FC236}">
              <a16:creationId xmlns:a16="http://schemas.microsoft.com/office/drawing/2014/main" id="{00000000-0008-0000-0700-0000A8020000}"/>
            </a:ext>
          </a:extLst>
        </xdr:cNvPr>
        <xdr:cNvSpPr txBox="1"/>
      </xdr:nvSpPr>
      <xdr:spPr>
        <a:xfrm>
          <a:off x="16370300" y="154485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277,447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71363</xdr:rowOff>
    </xdr:from>
    <xdr:to>
      <xdr:col>86</xdr:col>
      <xdr:colOff>25400</xdr:colOff>
      <xdr:row>91</xdr:row>
      <xdr:rowOff>71363</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6230600" y="156733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47881</xdr:rowOff>
    </xdr:from>
    <xdr:to>
      <xdr:col>85</xdr:col>
      <xdr:colOff>127000</xdr:colOff>
      <xdr:row>96</xdr:row>
      <xdr:rowOff>85508</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flipV="1">
          <a:off x="15481300" y="16507081"/>
          <a:ext cx="838200" cy="376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17784</xdr:rowOff>
    </xdr:from>
    <xdr:ext cx="534377" cy="259045"/>
    <xdr:sp macro="" textlink="">
      <xdr:nvSpPr>
        <xdr:cNvPr id="683" name="公債費平均値テキスト">
          <a:extLst>
            <a:ext uri="{FF2B5EF4-FFF2-40B4-BE49-F238E27FC236}">
              <a16:creationId xmlns:a16="http://schemas.microsoft.com/office/drawing/2014/main" id="{00000000-0008-0000-0700-0000AB020000}"/>
            </a:ext>
          </a:extLst>
        </xdr:cNvPr>
        <xdr:cNvSpPr txBox="1"/>
      </xdr:nvSpPr>
      <xdr:spPr>
        <a:xfrm>
          <a:off x="16370300" y="164769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39357</xdr:rowOff>
    </xdr:from>
    <xdr:to>
      <xdr:col>85</xdr:col>
      <xdr:colOff>177800</xdr:colOff>
      <xdr:row>96</xdr:row>
      <xdr:rowOff>140957</xdr:rowOff>
    </xdr:to>
    <xdr:sp macro="" textlink="">
      <xdr:nvSpPr>
        <xdr:cNvPr id="684" name="フローチャート: 判断 683">
          <a:extLst>
            <a:ext uri="{FF2B5EF4-FFF2-40B4-BE49-F238E27FC236}">
              <a16:creationId xmlns:a16="http://schemas.microsoft.com/office/drawing/2014/main" id="{00000000-0008-0000-0700-0000AC020000}"/>
            </a:ext>
          </a:extLst>
        </xdr:cNvPr>
        <xdr:cNvSpPr/>
      </xdr:nvSpPr>
      <xdr:spPr>
        <a:xfrm>
          <a:off x="16268700" y="16498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85508</xdr:rowOff>
    </xdr:from>
    <xdr:to>
      <xdr:col>81</xdr:col>
      <xdr:colOff>50800</xdr:colOff>
      <xdr:row>97</xdr:row>
      <xdr:rowOff>31421</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4592300" y="16544708"/>
          <a:ext cx="889000" cy="117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57719</xdr:rowOff>
    </xdr:from>
    <xdr:to>
      <xdr:col>81</xdr:col>
      <xdr:colOff>101600</xdr:colOff>
      <xdr:row>96</xdr:row>
      <xdr:rowOff>159319</xdr:rowOff>
    </xdr:to>
    <xdr:sp macro="" textlink="">
      <xdr:nvSpPr>
        <xdr:cNvPr id="686" name="フローチャート: 判断 685">
          <a:extLst>
            <a:ext uri="{FF2B5EF4-FFF2-40B4-BE49-F238E27FC236}">
              <a16:creationId xmlns:a16="http://schemas.microsoft.com/office/drawing/2014/main" id="{00000000-0008-0000-0700-0000AE020000}"/>
            </a:ext>
          </a:extLst>
        </xdr:cNvPr>
        <xdr:cNvSpPr/>
      </xdr:nvSpPr>
      <xdr:spPr>
        <a:xfrm>
          <a:off x="15430500" y="16516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150446</xdr:rowOff>
    </xdr:from>
    <xdr:ext cx="534377"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5214111" y="16609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31421</xdr:rowOff>
    </xdr:from>
    <xdr:to>
      <xdr:col>76</xdr:col>
      <xdr:colOff>114300</xdr:colOff>
      <xdr:row>97</xdr:row>
      <xdr:rowOff>85032</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3703300" y="16662071"/>
          <a:ext cx="889000" cy="53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79391</xdr:rowOff>
    </xdr:from>
    <xdr:to>
      <xdr:col>76</xdr:col>
      <xdr:colOff>165100</xdr:colOff>
      <xdr:row>97</xdr:row>
      <xdr:rowOff>9541</xdr:rowOff>
    </xdr:to>
    <xdr:sp macro="" textlink="">
      <xdr:nvSpPr>
        <xdr:cNvPr id="689" name="フローチャート: 判断 688">
          <a:extLst>
            <a:ext uri="{FF2B5EF4-FFF2-40B4-BE49-F238E27FC236}">
              <a16:creationId xmlns:a16="http://schemas.microsoft.com/office/drawing/2014/main" id="{00000000-0008-0000-0700-0000B1020000}"/>
            </a:ext>
          </a:extLst>
        </xdr:cNvPr>
        <xdr:cNvSpPr/>
      </xdr:nvSpPr>
      <xdr:spPr>
        <a:xfrm>
          <a:off x="14541500" y="1653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26068</xdr:rowOff>
    </xdr:from>
    <xdr:ext cx="534377"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4325111" y="163138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82796</xdr:rowOff>
    </xdr:from>
    <xdr:to>
      <xdr:col>71</xdr:col>
      <xdr:colOff>177800</xdr:colOff>
      <xdr:row>97</xdr:row>
      <xdr:rowOff>85032</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2814300" y="16713446"/>
          <a:ext cx="889000" cy="2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88489</xdr:rowOff>
    </xdr:from>
    <xdr:to>
      <xdr:col>72</xdr:col>
      <xdr:colOff>38100</xdr:colOff>
      <xdr:row>97</xdr:row>
      <xdr:rowOff>18639</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3652500" y="1654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35166</xdr:rowOff>
    </xdr:from>
    <xdr:ext cx="534377"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3436111" y="16322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116816</xdr:rowOff>
    </xdr:from>
    <xdr:to>
      <xdr:col>67</xdr:col>
      <xdr:colOff>101600</xdr:colOff>
      <xdr:row>97</xdr:row>
      <xdr:rowOff>46966</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2763500" y="16576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63493</xdr:rowOff>
    </xdr:from>
    <xdr:ext cx="534377"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2547111" y="16351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168531</xdr:rowOff>
    </xdr:from>
    <xdr:to>
      <xdr:col>85</xdr:col>
      <xdr:colOff>177800</xdr:colOff>
      <xdr:row>96</xdr:row>
      <xdr:rowOff>98681</xdr:rowOff>
    </xdr:to>
    <xdr:sp macro="" textlink="">
      <xdr:nvSpPr>
        <xdr:cNvPr id="701" name="楕円 700">
          <a:extLst>
            <a:ext uri="{FF2B5EF4-FFF2-40B4-BE49-F238E27FC236}">
              <a16:creationId xmlns:a16="http://schemas.microsoft.com/office/drawing/2014/main" id="{00000000-0008-0000-0700-0000BD020000}"/>
            </a:ext>
          </a:extLst>
        </xdr:cNvPr>
        <xdr:cNvSpPr/>
      </xdr:nvSpPr>
      <xdr:spPr>
        <a:xfrm>
          <a:off x="16268700" y="16456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19958</xdr:rowOff>
    </xdr:from>
    <xdr:ext cx="534377" cy="259045"/>
    <xdr:sp macro="" textlink="">
      <xdr:nvSpPr>
        <xdr:cNvPr id="702" name="公債費該当値テキスト">
          <a:extLst>
            <a:ext uri="{FF2B5EF4-FFF2-40B4-BE49-F238E27FC236}">
              <a16:creationId xmlns:a16="http://schemas.microsoft.com/office/drawing/2014/main" id="{00000000-0008-0000-0700-0000BE020000}"/>
            </a:ext>
          </a:extLst>
        </xdr:cNvPr>
        <xdr:cNvSpPr txBox="1"/>
      </xdr:nvSpPr>
      <xdr:spPr>
        <a:xfrm>
          <a:off x="16370300" y="16307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34708</xdr:rowOff>
    </xdr:from>
    <xdr:to>
      <xdr:col>81</xdr:col>
      <xdr:colOff>101600</xdr:colOff>
      <xdr:row>96</xdr:row>
      <xdr:rowOff>136308</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5430500" y="16493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152835</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5214111" y="16269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152071</xdr:rowOff>
    </xdr:from>
    <xdr:to>
      <xdr:col>76</xdr:col>
      <xdr:colOff>165100</xdr:colOff>
      <xdr:row>97</xdr:row>
      <xdr:rowOff>82221</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4541500" y="16611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73348</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4325111" y="16703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34232</xdr:rowOff>
    </xdr:from>
    <xdr:to>
      <xdr:col>72</xdr:col>
      <xdr:colOff>38100</xdr:colOff>
      <xdr:row>97</xdr:row>
      <xdr:rowOff>135832</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3652500" y="16664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126959</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3436111" y="16757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31996</xdr:rowOff>
    </xdr:from>
    <xdr:to>
      <xdr:col>67</xdr:col>
      <xdr:colOff>101600</xdr:colOff>
      <xdr:row>97</xdr:row>
      <xdr:rowOff>133596</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2763500" y="16662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124723</xdr:rowOff>
    </xdr:from>
    <xdr:ext cx="534377"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2547111" y="16755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0" name="直線コネクタ 719">
          <a:extLst>
            <a:ext uri="{FF2B5EF4-FFF2-40B4-BE49-F238E27FC236}">
              <a16:creationId xmlns:a16="http://schemas.microsoft.com/office/drawing/2014/main" id="{00000000-0008-0000-0700-0000D0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1" name="直線コネクタ 720">
          <a:extLst>
            <a:ext uri="{FF2B5EF4-FFF2-40B4-BE49-F238E27FC236}">
              <a16:creationId xmlns:a16="http://schemas.microsoft.com/office/drawing/2014/main" id="{00000000-0008-0000-0700-0000D1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3" name="諸支出金グラフ枠">
          <a:extLst>
            <a:ext uri="{FF2B5EF4-FFF2-40B4-BE49-F238E27FC236}">
              <a16:creationId xmlns:a16="http://schemas.microsoft.com/office/drawing/2014/main" id="{00000000-0008-0000-0700-0000DD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80010</xdr:rowOff>
    </xdr:from>
    <xdr:to>
      <xdr:col>116</xdr:col>
      <xdr:colOff>62864</xdr:colOff>
      <xdr:row>39</xdr:row>
      <xdr:rowOff>44450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flipV="1">
          <a:off x="22159595" y="5223510"/>
          <a:ext cx="1269" cy="15074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49039</xdr:rowOff>
    </xdr:from>
    <xdr:ext cx="249299" cy="259045"/>
    <xdr:sp macro="" textlink="">
      <xdr:nvSpPr>
        <xdr:cNvPr id="735" name="諸支出金最小値テキスト">
          <a:extLst>
            <a:ext uri="{FF2B5EF4-FFF2-40B4-BE49-F238E27FC236}">
              <a16:creationId xmlns:a16="http://schemas.microsoft.com/office/drawing/2014/main" id="{00000000-0008-0000-0700-0000DF020000}"/>
            </a:ext>
          </a:extLst>
        </xdr:cNvPr>
        <xdr:cNvSpPr txBox="1"/>
      </xdr:nvSpPr>
      <xdr:spPr>
        <a:xfrm>
          <a:off x="22212300" y="673558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26687</xdr:rowOff>
    </xdr:from>
    <xdr:ext cx="534377" cy="259045"/>
    <xdr:sp macro="" textlink="">
      <xdr:nvSpPr>
        <xdr:cNvPr id="737" name="諸支出金最大値テキスト">
          <a:extLst>
            <a:ext uri="{FF2B5EF4-FFF2-40B4-BE49-F238E27FC236}">
              <a16:creationId xmlns:a16="http://schemas.microsoft.com/office/drawing/2014/main" id="{00000000-0008-0000-0700-0000E1020000}"/>
            </a:ext>
          </a:extLst>
        </xdr:cNvPr>
        <xdr:cNvSpPr txBox="1"/>
      </xdr:nvSpPr>
      <xdr:spPr>
        <a:xfrm>
          <a:off x="22212300" y="4998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11,870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80010</xdr:rowOff>
    </xdr:from>
    <xdr:to>
      <xdr:col>116</xdr:col>
      <xdr:colOff>152400</xdr:colOff>
      <xdr:row>30</xdr:row>
      <xdr:rowOff>80010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22072600" y="5223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137939</xdr:rowOff>
    </xdr:from>
    <xdr:ext cx="378565" cy="259045"/>
    <xdr:sp macro="" textlink="">
      <xdr:nvSpPr>
        <xdr:cNvPr id="740" name="諸支出金平均値テキスト">
          <a:extLst>
            <a:ext uri="{FF2B5EF4-FFF2-40B4-BE49-F238E27FC236}">
              <a16:creationId xmlns:a16="http://schemas.microsoft.com/office/drawing/2014/main" id="{00000000-0008-0000-0700-0000E4020000}"/>
            </a:ext>
          </a:extLst>
        </xdr:cNvPr>
        <xdr:cNvSpPr txBox="1"/>
      </xdr:nvSpPr>
      <xdr:spPr>
        <a:xfrm>
          <a:off x="22212300" y="648158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115062</xdr:rowOff>
    </xdr:from>
    <xdr:to>
      <xdr:col>116</xdr:col>
      <xdr:colOff>114300</xdr:colOff>
      <xdr:row>39</xdr:row>
      <xdr:rowOff>45212</xdr:rowOff>
    </xdr:to>
    <xdr:sp macro="" textlink="">
      <xdr:nvSpPr>
        <xdr:cNvPr id="741" name="フローチャート: 判断 740">
          <a:extLst>
            <a:ext uri="{FF2B5EF4-FFF2-40B4-BE49-F238E27FC236}">
              <a16:creationId xmlns:a16="http://schemas.microsoft.com/office/drawing/2014/main" id="{00000000-0008-0000-0700-0000E5020000}"/>
            </a:ext>
          </a:extLst>
        </xdr:cNvPr>
        <xdr:cNvSpPr/>
      </xdr:nvSpPr>
      <xdr:spPr>
        <a:xfrm>
          <a:off x="22110700" y="6630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89916</xdr:rowOff>
    </xdr:from>
    <xdr:to>
      <xdr:col>112</xdr:col>
      <xdr:colOff>38100</xdr:colOff>
      <xdr:row>39</xdr:row>
      <xdr:rowOff>20066</xdr:rowOff>
    </xdr:to>
    <xdr:sp macro="" textlink="">
      <xdr:nvSpPr>
        <xdr:cNvPr id="743" name="フローチャート: 判断 742">
          <a:extLst>
            <a:ext uri="{FF2B5EF4-FFF2-40B4-BE49-F238E27FC236}">
              <a16:creationId xmlns:a16="http://schemas.microsoft.com/office/drawing/2014/main" id="{00000000-0008-0000-0700-0000E7020000}"/>
            </a:ext>
          </a:extLst>
        </xdr:cNvPr>
        <xdr:cNvSpPr/>
      </xdr:nvSpPr>
      <xdr:spPr>
        <a:xfrm>
          <a:off x="21272500" y="6605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36593</xdr:rowOff>
    </xdr:from>
    <xdr:ext cx="378565"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21134017" y="63802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118364</xdr:rowOff>
    </xdr:from>
    <xdr:to>
      <xdr:col>107</xdr:col>
      <xdr:colOff>101600</xdr:colOff>
      <xdr:row>39</xdr:row>
      <xdr:rowOff>48514</xdr:rowOff>
    </xdr:to>
    <xdr:sp macro="" textlink="">
      <xdr:nvSpPr>
        <xdr:cNvPr id="746" name="フローチャート: 判断 745">
          <a:extLst>
            <a:ext uri="{FF2B5EF4-FFF2-40B4-BE49-F238E27FC236}">
              <a16:creationId xmlns:a16="http://schemas.microsoft.com/office/drawing/2014/main" id="{00000000-0008-0000-0700-0000EA020000}"/>
            </a:ext>
          </a:extLst>
        </xdr:cNvPr>
        <xdr:cNvSpPr/>
      </xdr:nvSpPr>
      <xdr:spPr>
        <a:xfrm>
          <a:off x="20383500" y="6633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65041</xdr:rowOff>
    </xdr:from>
    <xdr:ext cx="378565"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20245017" y="64086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137541</xdr:rowOff>
    </xdr:from>
    <xdr:to>
      <xdr:col>102</xdr:col>
      <xdr:colOff>165100</xdr:colOff>
      <xdr:row>39</xdr:row>
      <xdr:rowOff>67691</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19494500" y="6652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84218</xdr:rowOff>
    </xdr:from>
    <xdr:ext cx="378565"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19356017" y="64278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134366</xdr:rowOff>
    </xdr:from>
    <xdr:to>
      <xdr:col>98</xdr:col>
      <xdr:colOff>38100</xdr:colOff>
      <xdr:row>39</xdr:row>
      <xdr:rowOff>64516</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18605500" y="664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81043</xdr:rowOff>
    </xdr:from>
    <xdr:ext cx="378565"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18467017" y="64246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8" name="楕円 757">
          <a:extLst>
            <a:ext uri="{FF2B5EF4-FFF2-40B4-BE49-F238E27FC236}">
              <a16:creationId xmlns:a16="http://schemas.microsoft.com/office/drawing/2014/main" id="{00000000-0008-0000-0700-0000F6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93489</xdr:rowOff>
    </xdr:from>
    <xdr:ext cx="249299" cy="259045"/>
    <xdr:sp macro="" textlink="">
      <xdr:nvSpPr>
        <xdr:cNvPr id="759" name="諸支出金該当値テキスト">
          <a:extLst>
            <a:ext uri="{FF2B5EF4-FFF2-40B4-BE49-F238E27FC236}">
              <a16:creationId xmlns:a16="http://schemas.microsoft.com/office/drawing/2014/main" id="{00000000-0008-0000-0700-0000F7020000}"/>
            </a:ext>
          </a:extLst>
        </xdr:cNvPr>
        <xdr:cNvSpPr txBox="1"/>
      </xdr:nvSpPr>
      <xdr:spPr>
        <a:xfrm>
          <a:off x="22212300" y="660858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7" name="直線コネクタ 776">
          <a:extLst>
            <a:ext uri="{FF2B5EF4-FFF2-40B4-BE49-F238E27FC236}">
              <a16:creationId xmlns:a16="http://schemas.microsoft.com/office/drawing/2014/main" id="{00000000-0008-0000-0700-000009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8" name="直線コネクタ 777">
          <a:extLst>
            <a:ext uri="{FF2B5EF4-FFF2-40B4-BE49-F238E27FC236}">
              <a16:creationId xmlns:a16="http://schemas.microsoft.com/office/drawing/2014/main" id="{00000000-0008-0000-0700-00000A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0" name="直線コネクタ 779">
          <a:extLst>
            <a:ext uri="{FF2B5EF4-FFF2-40B4-BE49-F238E27FC236}">
              <a16:creationId xmlns:a16="http://schemas.microsoft.com/office/drawing/2014/main" id="{00000000-0008-0000-0700-00000C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1" name="テキスト ボックス 780">
          <a:extLst>
            <a:ext uri="{FF2B5EF4-FFF2-40B4-BE49-F238E27FC236}">
              <a16:creationId xmlns:a16="http://schemas.microsoft.com/office/drawing/2014/main" id="{00000000-0008-0000-0700-00000D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2" name="前年度繰上充用金グラフ枠">
          <a:extLst>
            <a:ext uri="{FF2B5EF4-FFF2-40B4-BE49-F238E27FC236}">
              <a16:creationId xmlns:a16="http://schemas.microsoft.com/office/drawing/2014/main" id="{00000000-0008-0000-0700-00000E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4" name="前年度繰上充用金最小値テキスト">
          <a:extLst>
            <a:ext uri="{FF2B5EF4-FFF2-40B4-BE49-F238E27FC236}">
              <a16:creationId xmlns:a16="http://schemas.microsoft.com/office/drawing/2014/main" id="{00000000-0008-0000-0700-000010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6" name="前年度繰上充用金最大値テキスト">
          <a:extLst>
            <a:ext uri="{FF2B5EF4-FFF2-40B4-BE49-F238E27FC236}">
              <a16:creationId xmlns:a16="http://schemas.microsoft.com/office/drawing/2014/main" id="{00000000-0008-0000-0700-000012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9" name="前年度繰上充用金平均値テキスト">
          <a:extLst>
            <a:ext uri="{FF2B5EF4-FFF2-40B4-BE49-F238E27FC236}">
              <a16:creationId xmlns:a16="http://schemas.microsoft.com/office/drawing/2014/main" id="{00000000-0008-0000-0700-000015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0" name="フローチャート: 判断 789">
          <a:extLst>
            <a:ext uri="{FF2B5EF4-FFF2-40B4-BE49-F238E27FC236}">
              <a16:creationId xmlns:a16="http://schemas.microsoft.com/office/drawing/2014/main" id="{00000000-0008-0000-0700-000016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2" name="フローチャート: 判断 791">
          <a:extLst>
            <a:ext uri="{FF2B5EF4-FFF2-40B4-BE49-F238E27FC236}">
              <a16:creationId xmlns:a16="http://schemas.microsoft.com/office/drawing/2014/main" id="{00000000-0008-0000-0700-000018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5" name="フローチャート: 判断 794">
          <a:extLst>
            <a:ext uri="{FF2B5EF4-FFF2-40B4-BE49-F238E27FC236}">
              <a16:creationId xmlns:a16="http://schemas.microsoft.com/office/drawing/2014/main" id="{00000000-0008-0000-0700-00001B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8" name="フローチャート: 判断 797">
          <a:extLst>
            <a:ext uri="{FF2B5EF4-FFF2-40B4-BE49-F238E27FC236}">
              <a16:creationId xmlns:a16="http://schemas.microsoft.com/office/drawing/2014/main" id="{00000000-0008-0000-0700-00001E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7" name="楕円 806">
          <a:extLst>
            <a:ext uri="{FF2B5EF4-FFF2-40B4-BE49-F238E27FC236}">
              <a16:creationId xmlns:a16="http://schemas.microsoft.com/office/drawing/2014/main" id="{00000000-0008-0000-0700-000027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8" name="前年度繰上充用金該当値テキスト">
          <a:extLst>
            <a:ext uri="{FF2B5EF4-FFF2-40B4-BE49-F238E27FC236}">
              <a16:creationId xmlns:a16="http://schemas.microsoft.com/office/drawing/2014/main" id="{00000000-0008-0000-0700-000028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9" name="楕円 808">
          <a:extLst>
            <a:ext uri="{FF2B5EF4-FFF2-40B4-BE49-F238E27FC236}">
              <a16:creationId xmlns:a16="http://schemas.microsoft.com/office/drawing/2014/main" id="{00000000-0008-0000-0700-000029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7" name="正方形/長方形 816">
          <a:extLst>
            <a:ext uri="{FF2B5EF4-FFF2-40B4-BE49-F238E27FC236}">
              <a16:creationId xmlns:a16="http://schemas.microsoft.com/office/drawing/2014/main" id="{00000000-0008-0000-0700-000031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8" name="正方形/長方形 817">
          <a:extLst>
            <a:ext uri="{FF2B5EF4-FFF2-40B4-BE49-F238E27FC236}">
              <a16:creationId xmlns:a16="http://schemas.microsoft.com/office/drawing/2014/main" id="{00000000-0008-0000-0700-000032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土木費は、住民一人当たり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368,409</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円となっており、類似団体内で最も大きい値となっている。これは、出島架橋建設事業の実施により大きくなっており、今後も事業が完了するまでは高いまま推移すると思われる。</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また、農林水産業費においても、住民一人当たりのコストが大きい値となっており、万石浦漁港整備事業の進捗により前年度より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228</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％増加している。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その他の目的別歳出においても、依然として高い水準となっているため、</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いかに効果的な投資でコストを削減できるかについて徹底して努めていくこととしている。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令和４</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年度は、翌年度への繰越事業（普通建設事業等）の財源として財政調整基金から取り崩したため、前年度より</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6.7</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減少しており、実質単年度収支は赤字となっているが、実質収支額は黒字となっている。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東日本大震災の復旧・復興事業が完了し、予算規模は減少したものの、震災前の予算規模と比較すると依然として規模が大きいため、経常的な経費の削減等により予算縮減を図る必要がある。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数値算定以降、全会計とも黒字経営となってりおり、健全な運営を行ってきている。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一般会計については、東日本大震災からの復旧・復興関連事業に伴い、平成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23</a:t>
          </a: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年度以降、震災復興特別交付税の過大過少算定の影響を受け、値に増減の動きが生じてい</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たが、近年は震災復興特別交付税の算定も概ね完了したため、前年度と横ばいとなった。</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今後も、より一層健全な財政運営に努める。</a:t>
          </a:r>
          <a:endParaRPr kumimoji="0" lang="ja-JP"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a:extLst>
            <a:ext uri="{FF2B5EF4-FFF2-40B4-BE49-F238E27FC236}">
              <a16:creationId xmlns:a16="http://schemas.microsoft.com/office/drawing/2014/main" id="{00000000-0008-0000-0900-000013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a:extLst>
            <a:ext uri="{FF2B5EF4-FFF2-40B4-BE49-F238E27FC236}">
              <a16:creationId xmlns:a16="http://schemas.microsoft.com/office/drawing/2014/main" id="{00000000-0008-0000-0900-000014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元利償還金については、東日本大震災以降、災害公営住宅の建設に伴い借入を行っており、元金据置期間の終了により元金償還が発生している。また、出島架橋建設事業に係る辺地対策事業債についても、元金償還が発生しており、今後も増加していくことが見込まれ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算入公債費等については、辺地対策事業債に係る償還額の増加に伴い、増加している。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本町では、満期一括償還による借入がない。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宮城県女川町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一般会計等に係る地方債残高は、漁港や教育関係施設の借入の完済などにより減少する一方で、災害公営住宅債や出島架橋建設事業に係る辺地対策事業債の借入により増加傾向である。今後も、出島架橋建設事業や万石浦漁港整備事業に係る起債の発行を予定しているため、増加する見込みであるが、元利償還金が基準財政需要額算入対象であることから、充当可能財源も増加する見込みであ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4</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宮城県女川町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財政調整基金について、原子力発電施設の固定資産税（償却資産分）を計画的に積立を行っていたが、固定資産税の性質上、毎年減収となっており、近年は歳出が歳入を超過しているため取崩している状況であ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近年、財政調整基金の取崩し額が増えてきている傾向であるため、歳入歳出のバランスを計り、取崩し額の抑制に努める。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（基金の使途）</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・公共施設整備等基金：公共施設の整備及び管理運営に資するため。</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・カタールフレンド基金：女川町の子供たちが将来に夢と希望を持ち、かつ、安全で健やかに育つことを目的とした教育のための事業に要する経費の財源に充てるため。</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・復興まちづくり基金：東日本大震災からの復興事業等の財源に充てるため。</a:t>
          </a: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・公共施設整備等基金：道路整備事業へ</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0.7</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億円の取崩があったものの、災害公営住宅に係る家賃低廉・低減事業補助金等</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億円を積立てているため、増加となっている。</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・復興まちづくり基金：企業からの指定寄附により１億円を積立てているため前年度よりも増額している。</a:t>
          </a: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・公共施設整備等基金：災害公営住宅に係る家賃低減・低廉事業補助金が継続して交付される予定であるため、計画的に積立てていく。</a:t>
          </a: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令和５年度への繰越事業（普通建設事業等）への取崩しにより微減している。</a:t>
          </a: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原子力発電施設の固定資産税（償却資産分）等について、例年、計画的に積立を行ってきていたが、固定資産税については、性質上、毎年減収となっていくため、減少が見込まれる。そのため、より一層の健全な財政運営に努める。</a:t>
          </a:r>
        </a:p>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（増減理由）</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運用利子による微増はあるものの、百万円単位未満のため数値上は昨年度と同数値となっている。</a:t>
          </a: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（今後の方針）</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地方債の償還計画を踏まえ、積立を行っていく予定である。</a:t>
          </a: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81</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82</v>
      </c>
      <c r="C2" s="182"/>
      <c r="D2" s="183"/>
    </row>
    <row r="3" spans="1:119" ht="18.75" customHeight="1" thickBot="1" x14ac:dyDescent="0.2">
      <c r="A3" s="181"/>
      <c r="B3" s="380" t="s">
        <v>83</v>
      </c>
      <c r="C3" s="381"/>
      <c r="D3" s="381"/>
      <c r="E3" s="382"/>
      <c r="F3" s="382"/>
      <c r="G3" s="382"/>
      <c r="H3" s="382"/>
      <c r="I3" s="382"/>
      <c r="J3" s="382"/>
      <c r="K3" s="382"/>
      <c r="L3" s="382" t="s">
        <v>84</v>
      </c>
      <c r="M3" s="382"/>
      <c r="N3" s="382"/>
      <c r="O3" s="382"/>
      <c r="P3" s="382"/>
      <c r="Q3" s="382"/>
      <c r="R3" s="389"/>
      <c r="S3" s="389"/>
      <c r="T3" s="389"/>
      <c r="U3" s="389"/>
      <c r="V3" s="390"/>
      <c r="W3" s="364" t="s">
        <v>85</v>
      </c>
      <c r="X3" s="365"/>
      <c r="Y3" s="365"/>
      <c r="Z3" s="365"/>
      <c r="AA3" s="365"/>
      <c r="AB3" s="381"/>
      <c r="AC3" s="389" t="s">
        <v>86</v>
      </c>
      <c r="AD3" s="365"/>
      <c r="AE3" s="365"/>
      <c r="AF3" s="365"/>
      <c r="AG3" s="365"/>
      <c r="AH3" s="365"/>
      <c r="AI3" s="365"/>
      <c r="AJ3" s="365"/>
      <c r="AK3" s="365"/>
      <c r="AL3" s="366"/>
      <c r="AM3" s="364" t="s">
        <v>87</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88</v>
      </c>
      <c r="BO3" s="365"/>
      <c r="BP3" s="365"/>
      <c r="BQ3" s="365"/>
      <c r="BR3" s="365"/>
      <c r="BS3" s="365"/>
      <c r="BT3" s="365"/>
      <c r="BU3" s="366"/>
      <c r="BV3" s="364" t="s">
        <v>89</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90</v>
      </c>
      <c r="CU3" s="365"/>
      <c r="CV3" s="365"/>
      <c r="CW3" s="365"/>
      <c r="CX3" s="365"/>
      <c r="CY3" s="365"/>
      <c r="CZ3" s="365"/>
      <c r="DA3" s="366"/>
      <c r="DB3" s="364" t="s">
        <v>91</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92</v>
      </c>
      <c r="AZ4" s="368"/>
      <c r="BA4" s="368"/>
      <c r="BB4" s="368"/>
      <c r="BC4" s="368"/>
      <c r="BD4" s="368"/>
      <c r="BE4" s="368"/>
      <c r="BF4" s="368"/>
      <c r="BG4" s="368"/>
      <c r="BH4" s="368"/>
      <c r="BI4" s="368"/>
      <c r="BJ4" s="368"/>
      <c r="BK4" s="368"/>
      <c r="BL4" s="368"/>
      <c r="BM4" s="369"/>
      <c r="BN4" s="370">
        <v>14155618</v>
      </c>
      <c r="BO4" s="371"/>
      <c r="BP4" s="371"/>
      <c r="BQ4" s="371"/>
      <c r="BR4" s="371"/>
      <c r="BS4" s="371"/>
      <c r="BT4" s="371"/>
      <c r="BU4" s="372"/>
      <c r="BV4" s="370">
        <v>17081126</v>
      </c>
      <c r="BW4" s="371"/>
      <c r="BX4" s="371"/>
      <c r="BY4" s="371"/>
      <c r="BZ4" s="371"/>
      <c r="CA4" s="371"/>
      <c r="CB4" s="371"/>
      <c r="CC4" s="372"/>
      <c r="CD4" s="373" t="s">
        <v>93</v>
      </c>
      <c r="CE4" s="374"/>
      <c r="CF4" s="374"/>
      <c r="CG4" s="374"/>
      <c r="CH4" s="374"/>
      <c r="CI4" s="374"/>
      <c r="CJ4" s="374"/>
      <c r="CK4" s="374"/>
      <c r="CL4" s="374"/>
      <c r="CM4" s="374"/>
      <c r="CN4" s="374"/>
      <c r="CO4" s="374"/>
      <c r="CP4" s="374"/>
      <c r="CQ4" s="374"/>
      <c r="CR4" s="374"/>
      <c r="CS4" s="375"/>
      <c r="CT4" s="376">
        <v>4.0999999999999996</v>
      </c>
      <c r="CU4" s="377"/>
      <c r="CV4" s="377"/>
      <c r="CW4" s="377"/>
      <c r="CX4" s="377"/>
      <c r="CY4" s="377"/>
      <c r="CZ4" s="377"/>
      <c r="DA4" s="378"/>
      <c r="DB4" s="376">
        <v>4.0999999999999996</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94</v>
      </c>
      <c r="AN5" s="437"/>
      <c r="AO5" s="437"/>
      <c r="AP5" s="437"/>
      <c r="AQ5" s="437"/>
      <c r="AR5" s="437"/>
      <c r="AS5" s="437"/>
      <c r="AT5" s="438"/>
      <c r="AU5" s="439" t="s">
        <v>95</v>
      </c>
      <c r="AV5" s="440"/>
      <c r="AW5" s="440"/>
      <c r="AX5" s="440"/>
      <c r="AY5" s="441" t="s">
        <v>96</v>
      </c>
      <c r="AZ5" s="442"/>
      <c r="BA5" s="442"/>
      <c r="BB5" s="442"/>
      <c r="BC5" s="442"/>
      <c r="BD5" s="442"/>
      <c r="BE5" s="442"/>
      <c r="BF5" s="442"/>
      <c r="BG5" s="442"/>
      <c r="BH5" s="442"/>
      <c r="BI5" s="442"/>
      <c r="BJ5" s="442"/>
      <c r="BK5" s="442"/>
      <c r="BL5" s="442"/>
      <c r="BM5" s="443"/>
      <c r="BN5" s="407">
        <v>13107283</v>
      </c>
      <c r="BO5" s="408"/>
      <c r="BP5" s="408"/>
      <c r="BQ5" s="408"/>
      <c r="BR5" s="408"/>
      <c r="BS5" s="408"/>
      <c r="BT5" s="408"/>
      <c r="BU5" s="409"/>
      <c r="BV5" s="407">
        <v>14675319</v>
      </c>
      <c r="BW5" s="408"/>
      <c r="BX5" s="408"/>
      <c r="BY5" s="408"/>
      <c r="BZ5" s="408"/>
      <c r="CA5" s="408"/>
      <c r="CB5" s="408"/>
      <c r="CC5" s="409"/>
      <c r="CD5" s="410" t="s">
        <v>97</v>
      </c>
      <c r="CE5" s="411"/>
      <c r="CF5" s="411"/>
      <c r="CG5" s="411"/>
      <c r="CH5" s="411"/>
      <c r="CI5" s="411"/>
      <c r="CJ5" s="411"/>
      <c r="CK5" s="411"/>
      <c r="CL5" s="411"/>
      <c r="CM5" s="411"/>
      <c r="CN5" s="411"/>
      <c r="CO5" s="411"/>
      <c r="CP5" s="411"/>
      <c r="CQ5" s="411"/>
      <c r="CR5" s="411"/>
      <c r="CS5" s="412"/>
      <c r="CT5" s="404">
        <v>85.1</v>
      </c>
      <c r="CU5" s="405"/>
      <c r="CV5" s="405"/>
      <c r="CW5" s="405"/>
      <c r="CX5" s="405"/>
      <c r="CY5" s="405"/>
      <c r="CZ5" s="405"/>
      <c r="DA5" s="406"/>
      <c r="DB5" s="404">
        <v>94.3</v>
      </c>
      <c r="DC5" s="405"/>
      <c r="DD5" s="405"/>
      <c r="DE5" s="405"/>
      <c r="DF5" s="405"/>
      <c r="DG5" s="405"/>
      <c r="DH5" s="405"/>
      <c r="DI5" s="406"/>
    </row>
    <row r="6" spans="1:119" ht="18.75" customHeight="1" x14ac:dyDescent="0.15">
      <c r="A6" s="181"/>
      <c r="B6" s="413" t="s">
        <v>98</v>
      </c>
      <c r="C6" s="414"/>
      <c r="D6" s="414"/>
      <c r="E6" s="415"/>
      <c r="F6" s="415"/>
      <c r="G6" s="415"/>
      <c r="H6" s="415"/>
      <c r="I6" s="415"/>
      <c r="J6" s="415"/>
      <c r="K6" s="415"/>
      <c r="L6" s="415" t="s">
        <v>99</v>
      </c>
      <c r="M6" s="415"/>
      <c r="N6" s="415"/>
      <c r="O6" s="415"/>
      <c r="P6" s="415"/>
      <c r="Q6" s="415"/>
      <c r="R6" s="419"/>
      <c r="S6" s="419"/>
      <c r="T6" s="419"/>
      <c r="U6" s="419"/>
      <c r="V6" s="420"/>
      <c r="W6" s="423" t="s">
        <v>100</v>
      </c>
      <c r="X6" s="424"/>
      <c r="Y6" s="424"/>
      <c r="Z6" s="424"/>
      <c r="AA6" s="424"/>
      <c r="AB6" s="414"/>
      <c r="AC6" s="427" t="s">
        <v>101</v>
      </c>
      <c r="AD6" s="428"/>
      <c r="AE6" s="428"/>
      <c r="AF6" s="428"/>
      <c r="AG6" s="428"/>
      <c r="AH6" s="428"/>
      <c r="AI6" s="428"/>
      <c r="AJ6" s="428"/>
      <c r="AK6" s="428"/>
      <c r="AL6" s="429"/>
      <c r="AM6" s="436" t="s">
        <v>102</v>
      </c>
      <c r="AN6" s="437"/>
      <c r="AO6" s="437"/>
      <c r="AP6" s="437"/>
      <c r="AQ6" s="437"/>
      <c r="AR6" s="437"/>
      <c r="AS6" s="437"/>
      <c r="AT6" s="438"/>
      <c r="AU6" s="439" t="s">
        <v>103</v>
      </c>
      <c r="AV6" s="440"/>
      <c r="AW6" s="440"/>
      <c r="AX6" s="440"/>
      <c r="AY6" s="441" t="s">
        <v>104</v>
      </c>
      <c r="AZ6" s="442"/>
      <c r="BA6" s="442"/>
      <c r="BB6" s="442"/>
      <c r="BC6" s="442"/>
      <c r="BD6" s="442"/>
      <c r="BE6" s="442"/>
      <c r="BF6" s="442"/>
      <c r="BG6" s="442"/>
      <c r="BH6" s="442"/>
      <c r="BI6" s="442"/>
      <c r="BJ6" s="442"/>
      <c r="BK6" s="442"/>
      <c r="BL6" s="442"/>
      <c r="BM6" s="443"/>
      <c r="BN6" s="407">
        <v>1048335</v>
      </c>
      <c r="BO6" s="408"/>
      <c r="BP6" s="408"/>
      <c r="BQ6" s="408"/>
      <c r="BR6" s="408"/>
      <c r="BS6" s="408"/>
      <c r="BT6" s="408"/>
      <c r="BU6" s="409"/>
      <c r="BV6" s="407">
        <v>2405807</v>
      </c>
      <c r="BW6" s="408"/>
      <c r="BX6" s="408"/>
      <c r="BY6" s="408"/>
      <c r="BZ6" s="408"/>
      <c r="CA6" s="408"/>
      <c r="CB6" s="408"/>
      <c r="CC6" s="409"/>
      <c r="CD6" s="410" t="s">
        <v>105</v>
      </c>
      <c r="CE6" s="411"/>
      <c r="CF6" s="411"/>
      <c r="CG6" s="411"/>
      <c r="CH6" s="411"/>
      <c r="CI6" s="411"/>
      <c r="CJ6" s="411"/>
      <c r="CK6" s="411"/>
      <c r="CL6" s="411"/>
      <c r="CM6" s="411"/>
      <c r="CN6" s="411"/>
      <c r="CO6" s="411"/>
      <c r="CP6" s="411"/>
      <c r="CQ6" s="411"/>
      <c r="CR6" s="411"/>
      <c r="CS6" s="412"/>
      <c r="CT6" s="444">
        <v>85.1</v>
      </c>
      <c r="CU6" s="445"/>
      <c r="CV6" s="445"/>
      <c r="CW6" s="445"/>
      <c r="CX6" s="445"/>
      <c r="CY6" s="445"/>
      <c r="CZ6" s="445"/>
      <c r="DA6" s="446"/>
      <c r="DB6" s="444">
        <v>94.3</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106</v>
      </c>
      <c r="AN7" s="437"/>
      <c r="AO7" s="437"/>
      <c r="AP7" s="437"/>
      <c r="AQ7" s="437"/>
      <c r="AR7" s="437"/>
      <c r="AS7" s="437"/>
      <c r="AT7" s="438"/>
      <c r="AU7" s="439" t="s">
        <v>103</v>
      </c>
      <c r="AV7" s="440"/>
      <c r="AW7" s="440"/>
      <c r="AX7" s="440"/>
      <c r="AY7" s="441" t="s">
        <v>107</v>
      </c>
      <c r="AZ7" s="442"/>
      <c r="BA7" s="442"/>
      <c r="BB7" s="442"/>
      <c r="BC7" s="442"/>
      <c r="BD7" s="442"/>
      <c r="BE7" s="442"/>
      <c r="BF7" s="442"/>
      <c r="BG7" s="442"/>
      <c r="BH7" s="442"/>
      <c r="BI7" s="442"/>
      <c r="BJ7" s="442"/>
      <c r="BK7" s="442"/>
      <c r="BL7" s="442"/>
      <c r="BM7" s="443"/>
      <c r="BN7" s="407">
        <v>897414</v>
      </c>
      <c r="BO7" s="408"/>
      <c r="BP7" s="408"/>
      <c r="BQ7" s="408"/>
      <c r="BR7" s="408"/>
      <c r="BS7" s="408"/>
      <c r="BT7" s="408"/>
      <c r="BU7" s="409"/>
      <c r="BV7" s="407">
        <v>2247255</v>
      </c>
      <c r="BW7" s="408"/>
      <c r="BX7" s="408"/>
      <c r="BY7" s="408"/>
      <c r="BZ7" s="408"/>
      <c r="CA7" s="408"/>
      <c r="CB7" s="408"/>
      <c r="CC7" s="409"/>
      <c r="CD7" s="410" t="s">
        <v>108</v>
      </c>
      <c r="CE7" s="411"/>
      <c r="CF7" s="411"/>
      <c r="CG7" s="411"/>
      <c r="CH7" s="411"/>
      <c r="CI7" s="411"/>
      <c r="CJ7" s="411"/>
      <c r="CK7" s="411"/>
      <c r="CL7" s="411"/>
      <c r="CM7" s="411"/>
      <c r="CN7" s="411"/>
      <c r="CO7" s="411"/>
      <c r="CP7" s="411"/>
      <c r="CQ7" s="411"/>
      <c r="CR7" s="411"/>
      <c r="CS7" s="412"/>
      <c r="CT7" s="407">
        <v>3703794</v>
      </c>
      <c r="CU7" s="408"/>
      <c r="CV7" s="408"/>
      <c r="CW7" s="408"/>
      <c r="CX7" s="408"/>
      <c r="CY7" s="408"/>
      <c r="CZ7" s="408"/>
      <c r="DA7" s="409"/>
      <c r="DB7" s="407">
        <v>3829918</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109</v>
      </c>
      <c r="AN8" s="437"/>
      <c r="AO8" s="437"/>
      <c r="AP8" s="437"/>
      <c r="AQ8" s="437"/>
      <c r="AR8" s="437"/>
      <c r="AS8" s="437"/>
      <c r="AT8" s="438"/>
      <c r="AU8" s="439" t="s">
        <v>110</v>
      </c>
      <c r="AV8" s="440"/>
      <c r="AW8" s="440"/>
      <c r="AX8" s="440"/>
      <c r="AY8" s="441" t="s">
        <v>111</v>
      </c>
      <c r="AZ8" s="442"/>
      <c r="BA8" s="442"/>
      <c r="BB8" s="442"/>
      <c r="BC8" s="442"/>
      <c r="BD8" s="442"/>
      <c r="BE8" s="442"/>
      <c r="BF8" s="442"/>
      <c r="BG8" s="442"/>
      <c r="BH8" s="442"/>
      <c r="BI8" s="442"/>
      <c r="BJ8" s="442"/>
      <c r="BK8" s="442"/>
      <c r="BL8" s="442"/>
      <c r="BM8" s="443"/>
      <c r="BN8" s="407">
        <v>150921</v>
      </c>
      <c r="BO8" s="408"/>
      <c r="BP8" s="408"/>
      <c r="BQ8" s="408"/>
      <c r="BR8" s="408"/>
      <c r="BS8" s="408"/>
      <c r="BT8" s="408"/>
      <c r="BU8" s="409"/>
      <c r="BV8" s="407">
        <v>158552</v>
      </c>
      <c r="BW8" s="408"/>
      <c r="BX8" s="408"/>
      <c r="BY8" s="408"/>
      <c r="BZ8" s="408"/>
      <c r="CA8" s="408"/>
      <c r="CB8" s="408"/>
      <c r="CC8" s="409"/>
      <c r="CD8" s="410" t="s">
        <v>112</v>
      </c>
      <c r="CE8" s="411"/>
      <c r="CF8" s="411"/>
      <c r="CG8" s="411"/>
      <c r="CH8" s="411"/>
      <c r="CI8" s="411"/>
      <c r="CJ8" s="411"/>
      <c r="CK8" s="411"/>
      <c r="CL8" s="411"/>
      <c r="CM8" s="411"/>
      <c r="CN8" s="411"/>
      <c r="CO8" s="411"/>
      <c r="CP8" s="411"/>
      <c r="CQ8" s="411"/>
      <c r="CR8" s="411"/>
      <c r="CS8" s="412"/>
      <c r="CT8" s="447">
        <v>0.97</v>
      </c>
      <c r="CU8" s="448"/>
      <c r="CV8" s="448"/>
      <c r="CW8" s="448"/>
      <c r="CX8" s="448"/>
      <c r="CY8" s="448"/>
      <c r="CZ8" s="448"/>
      <c r="DA8" s="449"/>
      <c r="DB8" s="447">
        <v>1.01</v>
      </c>
      <c r="DC8" s="448"/>
      <c r="DD8" s="448"/>
      <c r="DE8" s="448"/>
      <c r="DF8" s="448"/>
      <c r="DG8" s="448"/>
      <c r="DH8" s="448"/>
      <c r="DI8" s="449"/>
    </row>
    <row r="9" spans="1:119" ht="18.75" customHeight="1" thickBot="1" x14ac:dyDescent="0.2">
      <c r="A9" s="181"/>
      <c r="B9" s="401" t="s">
        <v>113</v>
      </c>
      <c r="C9" s="402"/>
      <c r="D9" s="402"/>
      <c r="E9" s="402"/>
      <c r="F9" s="402"/>
      <c r="G9" s="402"/>
      <c r="H9" s="402"/>
      <c r="I9" s="402"/>
      <c r="J9" s="402"/>
      <c r="K9" s="450"/>
      <c r="L9" s="451" t="s">
        <v>114</v>
      </c>
      <c r="M9" s="452"/>
      <c r="N9" s="452"/>
      <c r="O9" s="452"/>
      <c r="P9" s="452"/>
      <c r="Q9" s="453"/>
      <c r="R9" s="454">
        <v>6430</v>
      </c>
      <c r="S9" s="455"/>
      <c r="T9" s="455"/>
      <c r="U9" s="455"/>
      <c r="V9" s="456"/>
      <c r="W9" s="364" t="s">
        <v>115</v>
      </c>
      <c r="X9" s="365"/>
      <c r="Y9" s="365"/>
      <c r="Z9" s="365"/>
      <c r="AA9" s="365"/>
      <c r="AB9" s="365"/>
      <c r="AC9" s="365"/>
      <c r="AD9" s="365"/>
      <c r="AE9" s="365"/>
      <c r="AF9" s="365"/>
      <c r="AG9" s="365"/>
      <c r="AH9" s="365"/>
      <c r="AI9" s="365"/>
      <c r="AJ9" s="365"/>
      <c r="AK9" s="365"/>
      <c r="AL9" s="366"/>
      <c r="AM9" s="436" t="s">
        <v>116</v>
      </c>
      <c r="AN9" s="437"/>
      <c r="AO9" s="437"/>
      <c r="AP9" s="437"/>
      <c r="AQ9" s="437"/>
      <c r="AR9" s="437"/>
      <c r="AS9" s="437"/>
      <c r="AT9" s="438"/>
      <c r="AU9" s="439" t="s">
        <v>95</v>
      </c>
      <c r="AV9" s="440"/>
      <c r="AW9" s="440"/>
      <c r="AX9" s="440"/>
      <c r="AY9" s="441" t="s">
        <v>117</v>
      </c>
      <c r="AZ9" s="442"/>
      <c r="BA9" s="442"/>
      <c r="BB9" s="442"/>
      <c r="BC9" s="442"/>
      <c r="BD9" s="442"/>
      <c r="BE9" s="442"/>
      <c r="BF9" s="442"/>
      <c r="BG9" s="442"/>
      <c r="BH9" s="442"/>
      <c r="BI9" s="442"/>
      <c r="BJ9" s="442"/>
      <c r="BK9" s="442"/>
      <c r="BL9" s="442"/>
      <c r="BM9" s="443"/>
      <c r="BN9" s="407">
        <v>-7631</v>
      </c>
      <c r="BO9" s="408"/>
      <c r="BP9" s="408"/>
      <c r="BQ9" s="408"/>
      <c r="BR9" s="408"/>
      <c r="BS9" s="408"/>
      <c r="BT9" s="408"/>
      <c r="BU9" s="409"/>
      <c r="BV9" s="407">
        <v>-29462</v>
      </c>
      <c r="BW9" s="408"/>
      <c r="BX9" s="408"/>
      <c r="BY9" s="408"/>
      <c r="BZ9" s="408"/>
      <c r="CA9" s="408"/>
      <c r="CB9" s="408"/>
      <c r="CC9" s="409"/>
      <c r="CD9" s="410" t="s">
        <v>118</v>
      </c>
      <c r="CE9" s="411"/>
      <c r="CF9" s="411"/>
      <c r="CG9" s="411"/>
      <c r="CH9" s="411"/>
      <c r="CI9" s="411"/>
      <c r="CJ9" s="411"/>
      <c r="CK9" s="411"/>
      <c r="CL9" s="411"/>
      <c r="CM9" s="411"/>
      <c r="CN9" s="411"/>
      <c r="CO9" s="411"/>
      <c r="CP9" s="411"/>
      <c r="CQ9" s="411"/>
      <c r="CR9" s="411"/>
      <c r="CS9" s="412"/>
      <c r="CT9" s="404">
        <v>5</v>
      </c>
      <c r="CU9" s="405"/>
      <c r="CV9" s="405"/>
      <c r="CW9" s="405"/>
      <c r="CX9" s="405"/>
      <c r="CY9" s="405"/>
      <c r="CZ9" s="405"/>
      <c r="DA9" s="406"/>
      <c r="DB9" s="404">
        <v>5.2</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119</v>
      </c>
      <c r="M10" s="437"/>
      <c r="N10" s="437"/>
      <c r="O10" s="437"/>
      <c r="P10" s="437"/>
      <c r="Q10" s="438"/>
      <c r="R10" s="458">
        <v>6334</v>
      </c>
      <c r="S10" s="459"/>
      <c r="T10" s="459"/>
      <c r="U10" s="459"/>
      <c r="V10" s="460"/>
      <c r="W10" s="395"/>
      <c r="X10" s="396"/>
      <c r="Y10" s="396"/>
      <c r="Z10" s="396"/>
      <c r="AA10" s="396"/>
      <c r="AB10" s="396"/>
      <c r="AC10" s="396"/>
      <c r="AD10" s="396"/>
      <c r="AE10" s="396"/>
      <c r="AF10" s="396"/>
      <c r="AG10" s="396"/>
      <c r="AH10" s="396"/>
      <c r="AI10" s="396"/>
      <c r="AJ10" s="396"/>
      <c r="AK10" s="396"/>
      <c r="AL10" s="399"/>
      <c r="AM10" s="436" t="s">
        <v>120</v>
      </c>
      <c r="AN10" s="437"/>
      <c r="AO10" s="437"/>
      <c r="AP10" s="437"/>
      <c r="AQ10" s="437"/>
      <c r="AR10" s="437"/>
      <c r="AS10" s="437"/>
      <c r="AT10" s="438"/>
      <c r="AU10" s="439" t="s">
        <v>121</v>
      </c>
      <c r="AV10" s="440"/>
      <c r="AW10" s="440"/>
      <c r="AX10" s="440"/>
      <c r="AY10" s="441" t="s">
        <v>122</v>
      </c>
      <c r="AZ10" s="442"/>
      <c r="BA10" s="442"/>
      <c r="BB10" s="442"/>
      <c r="BC10" s="442"/>
      <c r="BD10" s="442"/>
      <c r="BE10" s="442"/>
      <c r="BF10" s="442"/>
      <c r="BG10" s="442"/>
      <c r="BH10" s="442"/>
      <c r="BI10" s="442"/>
      <c r="BJ10" s="442"/>
      <c r="BK10" s="442"/>
      <c r="BL10" s="442"/>
      <c r="BM10" s="443"/>
      <c r="BN10" s="407">
        <v>70741</v>
      </c>
      <c r="BO10" s="408"/>
      <c r="BP10" s="408"/>
      <c r="BQ10" s="408"/>
      <c r="BR10" s="408"/>
      <c r="BS10" s="408"/>
      <c r="BT10" s="408"/>
      <c r="BU10" s="409"/>
      <c r="BV10" s="407">
        <v>69949</v>
      </c>
      <c r="BW10" s="408"/>
      <c r="BX10" s="408"/>
      <c r="BY10" s="408"/>
      <c r="BZ10" s="408"/>
      <c r="CA10" s="408"/>
      <c r="CB10" s="408"/>
      <c r="CC10" s="409"/>
      <c r="CD10" s="184" t="s">
        <v>123</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124</v>
      </c>
      <c r="M11" s="462"/>
      <c r="N11" s="462"/>
      <c r="O11" s="462"/>
      <c r="P11" s="462"/>
      <c r="Q11" s="463"/>
      <c r="R11" s="464" t="s">
        <v>125</v>
      </c>
      <c r="S11" s="465"/>
      <c r="T11" s="465"/>
      <c r="U11" s="465"/>
      <c r="V11" s="466"/>
      <c r="W11" s="395"/>
      <c r="X11" s="396"/>
      <c r="Y11" s="396"/>
      <c r="Z11" s="396"/>
      <c r="AA11" s="396"/>
      <c r="AB11" s="396"/>
      <c r="AC11" s="396"/>
      <c r="AD11" s="396"/>
      <c r="AE11" s="396"/>
      <c r="AF11" s="396"/>
      <c r="AG11" s="396"/>
      <c r="AH11" s="396"/>
      <c r="AI11" s="396"/>
      <c r="AJ11" s="396"/>
      <c r="AK11" s="396"/>
      <c r="AL11" s="399"/>
      <c r="AM11" s="436" t="s">
        <v>126</v>
      </c>
      <c r="AN11" s="437"/>
      <c r="AO11" s="437"/>
      <c r="AP11" s="437"/>
      <c r="AQ11" s="437"/>
      <c r="AR11" s="437"/>
      <c r="AS11" s="437"/>
      <c r="AT11" s="438"/>
      <c r="AU11" s="439" t="s">
        <v>127</v>
      </c>
      <c r="AV11" s="440"/>
      <c r="AW11" s="440"/>
      <c r="AX11" s="440"/>
      <c r="AY11" s="441" t="s">
        <v>128</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0</v>
      </c>
      <c r="BW11" s="408"/>
      <c r="BX11" s="408"/>
      <c r="BY11" s="408"/>
      <c r="BZ11" s="408"/>
      <c r="CA11" s="408"/>
      <c r="CB11" s="408"/>
      <c r="CC11" s="409"/>
      <c r="CD11" s="410" t="s">
        <v>129</v>
      </c>
      <c r="CE11" s="411"/>
      <c r="CF11" s="411"/>
      <c r="CG11" s="411"/>
      <c r="CH11" s="411"/>
      <c r="CI11" s="411"/>
      <c r="CJ11" s="411"/>
      <c r="CK11" s="411"/>
      <c r="CL11" s="411"/>
      <c r="CM11" s="411"/>
      <c r="CN11" s="411"/>
      <c r="CO11" s="411"/>
      <c r="CP11" s="411"/>
      <c r="CQ11" s="411"/>
      <c r="CR11" s="411"/>
      <c r="CS11" s="412"/>
      <c r="CT11" s="447" t="s">
        <v>130</v>
      </c>
      <c r="CU11" s="448"/>
      <c r="CV11" s="448"/>
      <c r="CW11" s="448"/>
      <c r="CX11" s="448"/>
      <c r="CY11" s="448"/>
      <c r="CZ11" s="448"/>
      <c r="DA11" s="449"/>
      <c r="DB11" s="447" t="s">
        <v>130</v>
      </c>
      <c r="DC11" s="448"/>
      <c r="DD11" s="448"/>
      <c r="DE11" s="448"/>
      <c r="DF11" s="448"/>
      <c r="DG11" s="448"/>
      <c r="DH11" s="448"/>
      <c r="DI11" s="449"/>
    </row>
    <row r="12" spans="1:119" ht="18.75" customHeight="1" x14ac:dyDescent="0.15">
      <c r="A12" s="181"/>
      <c r="B12" s="467" t="s">
        <v>131</v>
      </c>
      <c r="C12" s="468"/>
      <c r="D12" s="468"/>
      <c r="E12" s="468"/>
      <c r="F12" s="468"/>
      <c r="G12" s="468"/>
      <c r="H12" s="468"/>
      <c r="I12" s="468"/>
      <c r="J12" s="468"/>
      <c r="K12" s="469"/>
      <c r="L12" s="476" t="s">
        <v>132</v>
      </c>
      <c r="M12" s="477"/>
      <c r="N12" s="477"/>
      <c r="O12" s="477"/>
      <c r="P12" s="477"/>
      <c r="Q12" s="478"/>
      <c r="R12" s="479">
        <v>5982</v>
      </c>
      <c r="S12" s="480"/>
      <c r="T12" s="480"/>
      <c r="U12" s="480"/>
      <c r="V12" s="481"/>
      <c r="W12" s="482" t="s">
        <v>1</v>
      </c>
      <c r="X12" s="440"/>
      <c r="Y12" s="440"/>
      <c r="Z12" s="440"/>
      <c r="AA12" s="440"/>
      <c r="AB12" s="483"/>
      <c r="AC12" s="484" t="s">
        <v>133</v>
      </c>
      <c r="AD12" s="485"/>
      <c r="AE12" s="485"/>
      <c r="AF12" s="485"/>
      <c r="AG12" s="486"/>
      <c r="AH12" s="484" t="s">
        <v>134</v>
      </c>
      <c r="AI12" s="485"/>
      <c r="AJ12" s="485"/>
      <c r="AK12" s="485"/>
      <c r="AL12" s="487"/>
      <c r="AM12" s="436" t="s">
        <v>135</v>
      </c>
      <c r="AN12" s="437"/>
      <c r="AO12" s="437"/>
      <c r="AP12" s="437"/>
      <c r="AQ12" s="437"/>
      <c r="AR12" s="437"/>
      <c r="AS12" s="437"/>
      <c r="AT12" s="438"/>
      <c r="AU12" s="439" t="s">
        <v>103</v>
      </c>
      <c r="AV12" s="440"/>
      <c r="AW12" s="440"/>
      <c r="AX12" s="440"/>
      <c r="AY12" s="441" t="s">
        <v>136</v>
      </c>
      <c r="AZ12" s="442"/>
      <c r="BA12" s="442"/>
      <c r="BB12" s="442"/>
      <c r="BC12" s="442"/>
      <c r="BD12" s="442"/>
      <c r="BE12" s="442"/>
      <c r="BF12" s="442"/>
      <c r="BG12" s="442"/>
      <c r="BH12" s="442"/>
      <c r="BI12" s="442"/>
      <c r="BJ12" s="442"/>
      <c r="BK12" s="442"/>
      <c r="BL12" s="442"/>
      <c r="BM12" s="443"/>
      <c r="BN12" s="407">
        <v>900000</v>
      </c>
      <c r="BO12" s="408"/>
      <c r="BP12" s="408"/>
      <c r="BQ12" s="408"/>
      <c r="BR12" s="408"/>
      <c r="BS12" s="408"/>
      <c r="BT12" s="408"/>
      <c r="BU12" s="409"/>
      <c r="BV12" s="407">
        <v>600000</v>
      </c>
      <c r="BW12" s="408"/>
      <c r="BX12" s="408"/>
      <c r="BY12" s="408"/>
      <c r="BZ12" s="408"/>
      <c r="CA12" s="408"/>
      <c r="CB12" s="408"/>
      <c r="CC12" s="409"/>
      <c r="CD12" s="410" t="s">
        <v>137</v>
      </c>
      <c r="CE12" s="411"/>
      <c r="CF12" s="411"/>
      <c r="CG12" s="411"/>
      <c r="CH12" s="411"/>
      <c r="CI12" s="411"/>
      <c r="CJ12" s="411"/>
      <c r="CK12" s="411"/>
      <c r="CL12" s="411"/>
      <c r="CM12" s="411"/>
      <c r="CN12" s="411"/>
      <c r="CO12" s="411"/>
      <c r="CP12" s="411"/>
      <c r="CQ12" s="411"/>
      <c r="CR12" s="411"/>
      <c r="CS12" s="412"/>
      <c r="CT12" s="447" t="s">
        <v>138</v>
      </c>
      <c r="CU12" s="448"/>
      <c r="CV12" s="448"/>
      <c r="CW12" s="448"/>
      <c r="CX12" s="448"/>
      <c r="CY12" s="448"/>
      <c r="CZ12" s="448"/>
      <c r="DA12" s="449"/>
      <c r="DB12" s="447" t="s">
        <v>138</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139</v>
      </c>
      <c r="N13" s="499"/>
      <c r="O13" s="499"/>
      <c r="P13" s="499"/>
      <c r="Q13" s="500"/>
      <c r="R13" s="491">
        <v>5771</v>
      </c>
      <c r="S13" s="492"/>
      <c r="T13" s="492"/>
      <c r="U13" s="492"/>
      <c r="V13" s="493"/>
      <c r="W13" s="423" t="s">
        <v>140</v>
      </c>
      <c r="X13" s="424"/>
      <c r="Y13" s="424"/>
      <c r="Z13" s="424"/>
      <c r="AA13" s="424"/>
      <c r="AB13" s="414"/>
      <c r="AC13" s="458">
        <v>417</v>
      </c>
      <c r="AD13" s="459"/>
      <c r="AE13" s="459"/>
      <c r="AF13" s="459"/>
      <c r="AG13" s="501"/>
      <c r="AH13" s="458">
        <v>367</v>
      </c>
      <c r="AI13" s="459"/>
      <c r="AJ13" s="459"/>
      <c r="AK13" s="459"/>
      <c r="AL13" s="460"/>
      <c r="AM13" s="436" t="s">
        <v>141</v>
      </c>
      <c r="AN13" s="437"/>
      <c r="AO13" s="437"/>
      <c r="AP13" s="437"/>
      <c r="AQ13" s="437"/>
      <c r="AR13" s="437"/>
      <c r="AS13" s="437"/>
      <c r="AT13" s="438"/>
      <c r="AU13" s="439" t="s">
        <v>103</v>
      </c>
      <c r="AV13" s="440"/>
      <c r="AW13" s="440"/>
      <c r="AX13" s="440"/>
      <c r="AY13" s="441" t="s">
        <v>142</v>
      </c>
      <c r="AZ13" s="442"/>
      <c r="BA13" s="442"/>
      <c r="BB13" s="442"/>
      <c r="BC13" s="442"/>
      <c r="BD13" s="442"/>
      <c r="BE13" s="442"/>
      <c r="BF13" s="442"/>
      <c r="BG13" s="442"/>
      <c r="BH13" s="442"/>
      <c r="BI13" s="442"/>
      <c r="BJ13" s="442"/>
      <c r="BK13" s="442"/>
      <c r="BL13" s="442"/>
      <c r="BM13" s="443"/>
      <c r="BN13" s="407">
        <v>-836890</v>
      </c>
      <c r="BO13" s="408"/>
      <c r="BP13" s="408"/>
      <c r="BQ13" s="408"/>
      <c r="BR13" s="408"/>
      <c r="BS13" s="408"/>
      <c r="BT13" s="408"/>
      <c r="BU13" s="409"/>
      <c r="BV13" s="407">
        <v>-559513</v>
      </c>
      <c r="BW13" s="408"/>
      <c r="BX13" s="408"/>
      <c r="BY13" s="408"/>
      <c r="BZ13" s="408"/>
      <c r="CA13" s="408"/>
      <c r="CB13" s="408"/>
      <c r="CC13" s="409"/>
      <c r="CD13" s="410" t="s">
        <v>143</v>
      </c>
      <c r="CE13" s="411"/>
      <c r="CF13" s="411"/>
      <c r="CG13" s="411"/>
      <c r="CH13" s="411"/>
      <c r="CI13" s="411"/>
      <c r="CJ13" s="411"/>
      <c r="CK13" s="411"/>
      <c r="CL13" s="411"/>
      <c r="CM13" s="411"/>
      <c r="CN13" s="411"/>
      <c r="CO13" s="411"/>
      <c r="CP13" s="411"/>
      <c r="CQ13" s="411"/>
      <c r="CR13" s="411"/>
      <c r="CS13" s="412"/>
      <c r="CT13" s="404">
        <v>5.5</v>
      </c>
      <c r="CU13" s="405"/>
      <c r="CV13" s="405"/>
      <c r="CW13" s="405"/>
      <c r="CX13" s="405"/>
      <c r="CY13" s="405"/>
      <c r="CZ13" s="405"/>
      <c r="DA13" s="406"/>
      <c r="DB13" s="404">
        <v>5</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144</v>
      </c>
      <c r="M14" s="489"/>
      <c r="N14" s="489"/>
      <c r="O14" s="489"/>
      <c r="P14" s="489"/>
      <c r="Q14" s="490"/>
      <c r="R14" s="491">
        <v>6098</v>
      </c>
      <c r="S14" s="492"/>
      <c r="T14" s="492"/>
      <c r="U14" s="492"/>
      <c r="V14" s="493"/>
      <c r="W14" s="397"/>
      <c r="X14" s="398"/>
      <c r="Y14" s="398"/>
      <c r="Z14" s="398"/>
      <c r="AA14" s="398"/>
      <c r="AB14" s="387"/>
      <c r="AC14" s="494">
        <v>12.5</v>
      </c>
      <c r="AD14" s="495"/>
      <c r="AE14" s="495"/>
      <c r="AF14" s="495"/>
      <c r="AG14" s="496"/>
      <c r="AH14" s="494">
        <v>10.9</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145</v>
      </c>
      <c r="CE14" s="503"/>
      <c r="CF14" s="503"/>
      <c r="CG14" s="503"/>
      <c r="CH14" s="503"/>
      <c r="CI14" s="503"/>
      <c r="CJ14" s="503"/>
      <c r="CK14" s="503"/>
      <c r="CL14" s="503"/>
      <c r="CM14" s="503"/>
      <c r="CN14" s="503"/>
      <c r="CO14" s="503"/>
      <c r="CP14" s="503"/>
      <c r="CQ14" s="503"/>
      <c r="CR14" s="503"/>
      <c r="CS14" s="504"/>
      <c r="CT14" s="505" t="s">
        <v>138</v>
      </c>
      <c r="CU14" s="506"/>
      <c r="CV14" s="506"/>
      <c r="CW14" s="506"/>
      <c r="CX14" s="506"/>
      <c r="CY14" s="506"/>
      <c r="CZ14" s="506"/>
      <c r="DA14" s="507"/>
      <c r="DB14" s="505" t="s">
        <v>138</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139</v>
      </c>
      <c r="N15" s="499"/>
      <c r="O15" s="499"/>
      <c r="P15" s="499"/>
      <c r="Q15" s="500"/>
      <c r="R15" s="491">
        <v>5942</v>
      </c>
      <c r="S15" s="492"/>
      <c r="T15" s="492"/>
      <c r="U15" s="492"/>
      <c r="V15" s="493"/>
      <c r="W15" s="423" t="s">
        <v>146</v>
      </c>
      <c r="X15" s="424"/>
      <c r="Y15" s="424"/>
      <c r="Z15" s="424"/>
      <c r="AA15" s="424"/>
      <c r="AB15" s="414"/>
      <c r="AC15" s="458">
        <v>1099</v>
      </c>
      <c r="AD15" s="459"/>
      <c r="AE15" s="459"/>
      <c r="AF15" s="459"/>
      <c r="AG15" s="501"/>
      <c r="AH15" s="458">
        <v>1355</v>
      </c>
      <c r="AI15" s="459"/>
      <c r="AJ15" s="459"/>
      <c r="AK15" s="459"/>
      <c r="AL15" s="460"/>
      <c r="AM15" s="436"/>
      <c r="AN15" s="437"/>
      <c r="AO15" s="437"/>
      <c r="AP15" s="437"/>
      <c r="AQ15" s="437"/>
      <c r="AR15" s="437"/>
      <c r="AS15" s="437"/>
      <c r="AT15" s="438"/>
      <c r="AU15" s="439"/>
      <c r="AV15" s="440"/>
      <c r="AW15" s="440"/>
      <c r="AX15" s="440"/>
      <c r="AY15" s="367" t="s">
        <v>147</v>
      </c>
      <c r="AZ15" s="368"/>
      <c r="BA15" s="368"/>
      <c r="BB15" s="368"/>
      <c r="BC15" s="368"/>
      <c r="BD15" s="368"/>
      <c r="BE15" s="368"/>
      <c r="BF15" s="368"/>
      <c r="BG15" s="368"/>
      <c r="BH15" s="368"/>
      <c r="BI15" s="368"/>
      <c r="BJ15" s="368"/>
      <c r="BK15" s="368"/>
      <c r="BL15" s="368"/>
      <c r="BM15" s="369"/>
      <c r="BN15" s="370">
        <v>2642895</v>
      </c>
      <c r="BO15" s="371"/>
      <c r="BP15" s="371"/>
      <c r="BQ15" s="371"/>
      <c r="BR15" s="371"/>
      <c r="BS15" s="371"/>
      <c r="BT15" s="371"/>
      <c r="BU15" s="372"/>
      <c r="BV15" s="370">
        <v>2723221</v>
      </c>
      <c r="BW15" s="371"/>
      <c r="BX15" s="371"/>
      <c r="BY15" s="371"/>
      <c r="BZ15" s="371"/>
      <c r="CA15" s="371"/>
      <c r="CB15" s="371"/>
      <c r="CC15" s="372"/>
      <c r="CD15" s="508" t="s">
        <v>148</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149</v>
      </c>
      <c r="M16" s="511"/>
      <c r="N16" s="511"/>
      <c r="O16" s="511"/>
      <c r="P16" s="511"/>
      <c r="Q16" s="512"/>
      <c r="R16" s="513" t="s">
        <v>150</v>
      </c>
      <c r="S16" s="514"/>
      <c r="T16" s="514"/>
      <c r="U16" s="514"/>
      <c r="V16" s="515"/>
      <c r="W16" s="397"/>
      <c r="X16" s="398"/>
      <c r="Y16" s="398"/>
      <c r="Z16" s="398"/>
      <c r="AA16" s="398"/>
      <c r="AB16" s="387"/>
      <c r="AC16" s="494">
        <v>33.1</v>
      </c>
      <c r="AD16" s="495"/>
      <c r="AE16" s="495"/>
      <c r="AF16" s="495"/>
      <c r="AG16" s="496"/>
      <c r="AH16" s="494">
        <v>40.1</v>
      </c>
      <c r="AI16" s="495"/>
      <c r="AJ16" s="495"/>
      <c r="AK16" s="495"/>
      <c r="AL16" s="497"/>
      <c r="AM16" s="436"/>
      <c r="AN16" s="437"/>
      <c r="AO16" s="437"/>
      <c r="AP16" s="437"/>
      <c r="AQ16" s="437"/>
      <c r="AR16" s="437"/>
      <c r="AS16" s="437"/>
      <c r="AT16" s="438"/>
      <c r="AU16" s="439"/>
      <c r="AV16" s="440"/>
      <c r="AW16" s="440"/>
      <c r="AX16" s="440"/>
      <c r="AY16" s="441" t="s">
        <v>151</v>
      </c>
      <c r="AZ16" s="442"/>
      <c r="BA16" s="442"/>
      <c r="BB16" s="442"/>
      <c r="BC16" s="442"/>
      <c r="BD16" s="442"/>
      <c r="BE16" s="442"/>
      <c r="BF16" s="442"/>
      <c r="BG16" s="442"/>
      <c r="BH16" s="442"/>
      <c r="BI16" s="442"/>
      <c r="BJ16" s="442"/>
      <c r="BK16" s="442"/>
      <c r="BL16" s="442"/>
      <c r="BM16" s="443"/>
      <c r="BN16" s="407">
        <v>2829436</v>
      </c>
      <c r="BO16" s="408"/>
      <c r="BP16" s="408"/>
      <c r="BQ16" s="408"/>
      <c r="BR16" s="408"/>
      <c r="BS16" s="408"/>
      <c r="BT16" s="408"/>
      <c r="BU16" s="409"/>
      <c r="BV16" s="407">
        <v>2845608</v>
      </c>
      <c r="BW16" s="408"/>
      <c r="BX16" s="408"/>
      <c r="BY16" s="408"/>
      <c r="BZ16" s="408"/>
      <c r="CA16" s="408"/>
      <c r="CB16" s="408"/>
      <c r="CC16" s="409"/>
      <c r="CD16" s="194"/>
      <c r="CE16" s="521"/>
      <c r="CF16" s="521"/>
      <c r="CG16" s="521"/>
      <c r="CH16" s="521"/>
      <c r="CI16" s="521"/>
      <c r="CJ16" s="521"/>
      <c r="CK16" s="521"/>
      <c r="CL16" s="521"/>
      <c r="CM16" s="521"/>
      <c r="CN16" s="521"/>
      <c r="CO16" s="521"/>
      <c r="CP16" s="521"/>
      <c r="CQ16" s="521"/>
      <c r="CR16" s="521"/>
      <c r="CS16" s="522"/>
      <c r="CT16" s="404"/>
      <c r="CU16" s="405"/>
      <c r="CV16" s="405"/>
      <c r="CW16" s="405"/>
      <c r="CX16" s="405"/>
      <c r="CY16" s="405"/>
      <c r="CZ16" s="405"/>
      <c r="DA16" s="406"/>
      <c r="DB16" s="404"/>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152</v>
      </c>
      <c r="N17" s="519"/>
      <c r="O17" s="519"/>
      <c r="P17" s="519"/>
      <c r="Q17" s="520"/>
      <c r="R17" s="513" t="s">
        <v>153</v>
      </c>
      <c r="S17" s="514"/>
      <c r="T17" s="514"/>
      <c r="U17" s="514"/>
      <c r="V17" s="515"/>
      <c r="W17" s="423" t="s">
        <v>154</v>
      </c>
      <c r="X17" s="424"/>
      <c r="Y17" s="424"/>
      <c r="Z17" s="424"/>
      <c r="AA17" s="424"/>
      <c r="AB17" s="414"/>
      <c r="AC17" s="458">
        <v>1808</v>
      </c>
      <c r="AD17" s="459"/>
      <c r="AE17" s="459"/>
      <c r="AF17" s="459"/>
      <c r="AG17" s="501"/>
      <c r="AH17" s="458">
        <v>1660</v>
      </c>
      <c r="AI17" s="459"/>
      <c r="AJ17" s="459"/>
      <c r="AK17" s="459"/>
      <c r="AL17" s="460"/>
      <c r="AM17" s="436"/>
      <c r="AN17" s="437"/>
      <c r="AO17" s="437"/>
      <c r="AP17" s="437"/>
      <c r="AQ17" s="437"/>
      <c r="AR17" s="437"/>
      <c r="AS17" s="437"/>
      <c r="AT17" s="438"/>
      <c r="AU17" s="439"/>
      <c r="AV17" s="440"/>
      <c r="AW17" s="440"/>
      <c r="AX17" s="440"/>
      <c r="AY17" s="441" t="s">
        <v>155</v>
      </c>
      <c r="AZ17" s="442"/>
      <c r="BA17" s="442"/>
      <c r="BB17" s="442"/>
      <c r="BC17" s="442"/>
      <c r="BD17" s="442"/>
      <c r="BE17" s="442"/>
      <c r="BF17" s="442"/>
      <c r="BG17" s="442"/>
      <c r="BH17" s="442"/>
      <c r="BI17" s="442"/>
      <c r="BJ17" s="442"/>
      <c r="BK17" s="442"/>
      <c r="BL17" s="442"/>
      <c r="BM17" s="443"/>
      <c r="BN17" s="407">
        <v>3456711</v>
      </c>
      <c r="BO17" s="408"/>
      <c r="BP17" s="408"/>
      <c r="BQ17" s="408"/>
      <c r="BR17" s="408"/>
      <c r="BS17" s="408"/>
      <c r="BT17" s="408"/>
      <c r="BU17" s="409"/>
      <c r="BV17" s="407">
        <v>3576911</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32" t="s">
        <v>156</v>
      </c>
      <c r="C18" s="450"/>
      <c r="D18" s="450"/>
      <c r="E18" s="533"/>
      <c r="F18" s="533"/>
      <c r="G18" s="533"/>
      <c r="H18" s="533"/>
      <c r="I18" s="533"/>
      <c r="J18" s="533"/>
      <c r="K18" s="533"/>
      <c r="L18" s="534">
        <v>65.349999999999994</v>
      </c>
      <c r="M18" s="534"/>
      <c r="N18" s="534"/>
      <c r="O18" s="534"/>
      <c r="P18" s="534"/>
      <c r="Q18" s="534"/>
      <c r="R18" s="535"/>
      <c r="S18" s="535"/>
      <c r="T18" s="535"/>
      <c r="U18" s="535"/>
      <c r="V18" s="536"/>
      <c r="W18" s="425"/>
      <c r="X18" s="426"/>
      <c r="Y18" s="426"/>
      <c r="Z18" s="426"/>
      <c r="AA18" s="426"/>
      <c r="AB18" s="417"/>
      <c r="AC18" s="537">
        <v>54.4</v>
      </c>
      <c r="AD18" s="538"/>
      <c r="AE18" s="538"/>
      <c r="AF18" s="538"/>
      <c r="AG18" s="539"/>
      <c r="AH18" s="537">
        <v>49.1</v>
      </c>
      <c r="AI18" s="538"/>
      <c r="AJ18" s="538"/>
      <c r="AK18" s="538"/>
      <c r="AL18" s="540"/>
      <c r="AM18" s="436"/>
      <c r="AN18" s="437"/>
      <c r="AO18" s="437"/>
      <c r="AP18" s="437"/>
      <c r="AQ18" s="437"/>
      <c r="AR18" s="437"/>
      <c r="AS18" s="437"/>
      <c r="AT18" s="438"/>
      <c r="AU18" s="439"/>
      <c r="AV18" s="440"/>
      <c r="AW18" s="440"/>
      <c r="AX18" s="440"/>
      <c r="AY18" s="441" t="s">
        <v>157</v>
      </c>
      <c r="AZ18" s="442"/>
      <c r="BA18" s="442"/>
      <c r="BB18" s="442"/>
      <c r="BC18" s="442"/>
      <c r="BD18" s="442"/>
      <c r="BE18" s="442"/>
      <c r="BF18" s="442"/>
      <c r="BG18" s="442"/>
      <c r="BH18" s="442"/>
      <c r="BI18" s="442"/>
      <c r="BJ18" s="442"/>
      <c r="BK18" s="442"/>
      <c r="BL18" s="442"/>
      <c r="BM18" s="443"/>
      <c r="BN18" s="407">
        <v>3128000</v>
      </c>
      <c r="BO18" s="408"/>
      <c r="BP18" s="408"/>
      <c r="BQ18" s="408"/>
      <c r="BR18" s="408"/>
      <c r="BS18" s="408"/>
      <c r="BT18" s="408"/>
      <c r="BU18" s="409"/>
      <c r="BV18" s="407">
        <v>3390551</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32" t="s">
        <v>158</v>
      </c>
      <c r="C19" s="450"/>
      <c r="D19" s="450"/>
      <c r="E19" s="533"/>
      <c r="F19" s="533"/>
      <c r="G19" s="533"/>
      <c r="H19" s="533"/>
      <c r="I19" s="533"/>
      <c r="J19" s="533"/>
      <c r="K19" s="533"/>
      <c r="L19" s="541">
        <v>98</v>
      </c>
      <c r="M19" s="541"/>
      <c r="N19" s="541"/>
      <c r="O19" s="541"/>
      <c r="P19" s="541"/>
      <c r="Q19" s="541"/>
      <c r="R19" s="542"/>
      <c r="S19" s="542"/>
      <c r="T19" s="542"/>
      <c r="U19" s="542"/>
      <c r="V19" s="543"/>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159</v>
      </c>
      <c r="AZ19" s="442"/>
      <c r="BA19" s="442"/>
      <c r="BB19" s="442"/>
      <c r="BC19" s="442"/>
      <c r="BD19" s="442"/>
      <c r="BE19" s="442"/>
      <c r="BF19" s="442"/>
      <c r="BG19" s="442"/>
      <c r="BH19" s="442"/>
      <c r="BI19" s="442"/>
      <c r="BJ19" s="442"/>
      <c r="BK19" s="442"/>
      <c r="BL19" s="442"/>
      <c r="BM19" s="443"/>
      <c r="BN19" s="407">
        <v>6524019</v>
      </c>
      <c r="BO19" s="408"/>
      <c r="BP19" s="408"/>
      <c r="BQ19" s="408"/>
      <c r="BR19" s="408"/>
      <c r="BS19" s="408"/>
      <c r="BT19" s="408"/>
      <c r="BU19" s="409"/>
      <c r="BV19" s="407">
        <v>7426882</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32" t="s">
        <v>160</v>
      </c>
      <c r="C20" s="450"/>
      <c r="D20" s="450"/>
      <c r="E20" s="533"/>
      <c r="F20" s="533"/>
      <c r="G20" s="533"/>
      <c r="H20" s="533"/>
      <c r="I20" s="533"/>
      <c r="J20" s="533"/>
      <c r="K20" s="533"/>
      <c r="L20" s="541">
        <v>3166</v>
      </c>
      <c r="M20" s="541"/>
      <c r="N20" s="541"/>
      <c r="O20" s="541"/>
      <c r="P20" s="541"/>
      <c r="Q20" s="541"/>
      <c r="R20" s="542"/>
      <c r="S20" s="542"/>
      <c r="T20" s="542"/>
      <c r="U20" s="542"/>
      <c r="V20" s="543"/>
      <c r="W20" s="425"/>
      <c r="X20" s="426"/>
      <c r="Y20" s="426"/>
      <c r="Z20" s="426"/>
      <c r="AA20" s="426"/>
      <c r="AB20" s="426"/>
      <c r="AC20" s="544"/>
      <c r="AD20" s="544"/>
      <c r="AE20" s="544"/>
      <c r="AF20" s="544"/>
      <c r="AG20" s="544"/>
      <c r="AH20" s="544"/>
      <c r="AI20" s="544"/>
      <c r="AJ20" s="544"/>
      <c r="AK20" s="544"/>
      <c r="AL20" s="545"/>
      <c r="AM20" s="546"/>
      <c r="AN20" s="462"/>
      <c r="AO20" s="462"/>
      <c r="AP20" s="462"/>
      <c r="AQ20" s="462"/>
      <c r="AR20" s="462"/>
      <c r="AS20" s="462"/>
      <c r="AT20" s="463"/>
      <c r="AU20" s="547"/>
      <c r="AV20" s="548"/>
      <c r="AW20" s="548"/>
      <c r="AX20" s="549"/>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23" t="s">
        <v>161</v>
      </c>
      <c r="C21" s="524"/>
      <c r="D21" s="524"/>
      <c r="E21" s="524"/>
      <c r="F21" s="524"/>
      <c r="G21" s="524"/>
      <c r="H21" s="524"/>
      <c r="I21" s="524"/>
      <c r="J21" s="524"/>
      <c r="K21" s="524"/>
      <c r="L21" s="524"/>
      <c r="M21" s="524"/>
      <c r="N21" s="524"/>
      <c r="O21" s="524"/>
      <c r="P21" s="524"/>
      <c r="Q21" s="524"/>
      <c r="R21" s="524"/>
      <c r="S21" s="524"/>
      <c r="T21" s="524"/>
      <c r="U21" s="524"/>
      <c r="V21" s="524"/>
      <c r="W21" s="524"/>
      <c r="X21" s="524"/>
      <c r="Y21" s="524"/>
      <c r="Z21" s="524"/>
      <c r="AA21" s="524"/>
      <c r="AB21" s="524"/>
      <c r="AC21" s="524"/>
      <c r="AD21" s="524"/>
      <c r="AE21" s="524"/>
      <c r="AF21" s="524"/>
      <c r="AG21" s="524"/>
      <c r="AH21" s="524"/>
      <c r="AI21" s="524"/>
      <c r="AJ21" s="524"/>
      <c r="AK21" s="524"/>
      <c r="AL21" s="524"/>
      <c r="AM21" s="524"/>
      <c r="AN21" s="524"/>
      <c r="AO21" s="524"/>
      <c r="AP21" s="524"/>
      <c r="AQ21" s="524"/>
      <c r="AR21" s="524"/>
      <c r="AS21" s="524"/>
      <c r="AT21" s="524"/>
      <c r="AU21" s="524"/>
      <c r="AV21" s="524"/>
      <c r="AW21" s="524"/>
      <c r="AX21" s="525"/>
      <c r="AY21" s="526"/>
      <c r="AZ21" s="527"/>
      <c r="BA21" s="527"/>
      <c r="BB21" s="527"/>
      <c r="BC21" s="527"/>
      <c r="BD21" s="527"/>
      <c r="BE21" s="527"/>
      <c r="BF21" s="527"/>
      <c r="BG21" s="527"/>
      <c r="BH21" s="527"/>
      <c r="BI21" s="527"/>
      <c r="BJ21" s="527"/>
      <c r="BK21" s="527"/>
      <c r="BL21" s="527"/>
      <c r="BM21" s="528"/>
      <c r="BN21" s="529"/>
      <c r="BO21" s="530"/>
      <c r="BP21" s="530"/>
      <c r="BQ21" s="530"/>
      <c r="BR21" s="530"/>
      <c r="BS21" s="530"/>
      <c r="BT21" s="530"/>
      <c r="BU21" s="531"/>
      <c r="BV21" s="529"/>
      <c r="BW21" s="530"/>
      <c r="BX21" s="530"/>
      <c r="BY21" s="530"/>
      <c r="BZ21" s="530"/>
      <c r="CA21" s="530"/>
      <c r="CB21" s="530"/>
      <c r="CC21" s="531"/>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162</v>
      </c>
      <c r="C22" s="551"/>
      <c r="D22" s="552"/>
      <c r="E22" s="419" t="s">
        <v>1</v>
      </c>
      <c r="F22" s="424"/>
      <c r="G22" s="424"/>
      <c r="H22" s="424"/>
      <c r="I22" s="424"/>
      <c r="J22" s="424"/>
      <c r="K22" s="414"/>
      <c r="L22" s="419" t="s">
        <v>163</v>
      </c>
      <c r="M22" s="424"/>
      <c r="N22" s="424"/>
      <c r="O22" s="424"/>
      <c r="P22" s="414"/>
      <c r="Q22" s="582" t="s">
        <v>164</v>
      </c>
      <c r="R22" s="583"/>
      <c r="S22" s="583"/>
      <c r="T22" s="583"/>
      <c r="U22" s="583"/>
      <c r="V22" s="584"/>
      <c r="W22" s="550" t="s">
        <v>165</v>
      </c>
      <c r="X22" s="551"/>
      <c r="Y22" s="552"/>
      <c r="Z22" s="419" t="s">
        <v>1</v>
      </c>
      <c r="AA22" s="424"/>
      <c r="AB22" s="424"/>
      <c r="AC22" s="424"/>
      <c r="AD22" s="424"/>
      <c r="AE22" s="424"/>
      <c r="AF22" s="424"/>
      <c r="AG22" s="414"/>
      <c r="AH22" s="588" t="s">
        <v>166</v>
      </c>
      <c r="AI22" s="424"/>
      <c r="AJ22" s="424"/>
      <c r="AK22" s="424"/>
      <c r="AL22" s="414"/>
      <c r="AM22" s="588" t="s">
        <v>167</v>
      </c>
      <c r="AN22" s="589"/>
      <c r="AO22" s="589"/>
      <c r="AP22" s="589"/>
      <c r="AQ22" s="589"/>
      <c r="AR22" s="590"/>
      <c r="AS22" s="582" t="s">
        <v>164</v>
      </c>
      <c r="AT22" s="583"/>
      <c r="AU22" s="583"/>
      <c r="AV22" s="583"/>
      <c r="AW22" s="583"/>
      <c r="AX22" s="594"/>
      <c r="AY22" s="367" t="s">
        <v>168</v>
      </c>
      <c r="AZ22" s="368"/>
      <c r="BA22" s="368"/>
      <c r="BB22" s="368"/>
      <c r="BC22" s="368"/>
      <c r="BD22" s="368"/>
      <c r="BE22" s="368"/>
      <c r="BF22" s="368"/>
      <c r="BG22" s="368"/>
      <c r="BH22" s="368"/>
      <c r="BI22" s="368"/>
      <c r="BJ22" s="368"/>
      <c r="BK22" s="368"/>
      <c r="BL22" s="368"/>
      <c r="BM22" s="369"/>
      <c r="BN22" s="370">
        <v>7315006</v>
      </c>
      <c r="BO22" s="371"/>
      <c r="BP22" s="371"/>
      <c r="BQ22" s="371"/>
      <c r="BR22" s="371"/>
      <c r="BS22" s="371"/>
      <c r="BT22" s="371"/>
      <c r="BU22" s="372"/>
      <c r="BV22" s="370">
        <v>6902908</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169</v>
      </c>
      <c r="AZ23" s="442"/>
      <c r="BA23" s="442"/>
      <c r="BB23" s="442"/>
      <c r="BC23" s="442"/>
      <c r="BD23" s="442"/>
      <c r="BE23" s="442"/>
      <c r="BF23" s="442"/>
      <c r="BG23" s="442"/>
      <c r="BH23" s="442"/>
      <c r="BI23" s="442"/>
      <c r="BJ23" s="442"/>
      <c r="BK23" s="442"/>
      <c r="BL23" s="442"/>
      <c r="BM23" s="443"/>
      <c r="BN23" s="407">
        <v>7191997</v>
      </c>
      <c r="BO23" s="408"/>
      <c r="BP23" s="408"/>
      <c r="BQ23" s="408"/>
      <c r="BR23" s="408"/>
      <c r="BS23" s="408"/>
      <c r="BT23" s="408"/>
      <c r="BU23" s="409"/>
      <c r="BV23" s="407">
        <v>6741420</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170</v>
      </c>
      <c r="F24" s="437"/>
      <c r="G24" s="437"/>
      <c r="H24" s="437"/>
      <c r="I24" s="437"/>
      <c r="J24" s="437"/>
      <c r="K24" s="438"/>
      <c r="L24" s="458">
        <v>1</v>
      </c>
      <c r="M24" s="459"/>
      <c r="N24" s="459"/>
      <c r="O24" s="459"/>
      <c r="P24" s="501"/>
      <c r="Q24" s="458">
        <v>8700</v>
      </c>
      <c r="R24" s="459"/>
      <c r="S24" s="459"/>
      <c r="T24" s="459"/>
      <c r="U24" s="459"/>
      <c r="V24" s="501"/>
      <c r="W24" s="553"/>
      <c r="X24" s="554"/>
      <c r="Y24" s="555"/>
      <c r="Z24" s="457" t="s">
        <v>171</v>
      </c>
      <c r="AA24" s="437"/>
      <c r="AB24" s="437"/>
      <c r="AC24" s="437"/>
      <c r="AD24" s="437"/>
      <c r="AE24" s="437"/>
      <c r="AF24" s="437"/>
      <c r="AG24" s="438"/>
      <c r="AH24" s="458">
        <v>148</v>
      </c>
      <c r="AI24" s="459"/>
      <c r="AJ24" s="459"/>
      <c r="AK24" s="459"/>
      <c r="AL24" s="501"/>
      <c r="AM24" s="458">
        <v>411736</v>
      </c>
      <c r="AN24" s="459"/>
      <c r="AO24" s="459"/>
      <c r="AP24" s="459"/>
      <c r="AQ24" s="459"/>
      <c r="AR24" s="501"/>
      <c r="AS24" s="458">
        <v>2782</v>
      </c>
      <c r="AT24" s="459"/>
      <c r="AU24" s="459"/>
      <c r="AV24" s="459"/>
      <c r="AW24" s="459"/>
      <c r="AX24" s="460"/>
      <c r="AY24" s="526" t="s">
        <v>172</v>
      </c>
      <c r="AZ24" s="527"/>
      <c r="BA24" s="527"/>
      <c r="BB24" s="527"/>
      <c r="BC24" s="527"/>
      <c r="BD24" s="527"/>
      <c r="BE24" s="527"/>
      <c r="BF24" s="527"/>
      <c r="BG24" s="527"/>
      <c r="BH24" s="527"/>
      <c r="BI24" s="527"/>
      <c r="BJ24" s="527"/>
      <c r="BK24" s="527"/>
      <c r="BL24" s="527"/>
      <c r="BM24" s="528"/>
      <c r="BN24" s="407">
        <v>6815745</v>
      </c>
      <c r="BO24" s="408"/>
      <c r="BP24" s="408"/>
      <c r="BQ24" s="408"/>
      <c r="BR24" s="408"/>
      <c r="BS24" s="408"/>
      <c r="BT24" s="408"/>
      <c r="BU24" s="409"/>
      <c r="BV24" s="407">
        <v>6280097</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173</v>
      </c>
      <c r="F25" s="437"/>
      <c r="G25" s="437"/>
      <c r="H25" s="437"/>
      <c r="I25" s="437"/>
      <c r="J25" s="437"/>
      <c r="K25" s="438"/>
      <c r="L25" s="458">
        <v>2</v>
      </c>
      <c r="M25" s="459"/>
      <c r="N25" s="459"/>
      <c r="O25" s="459"/>
      <c r="P25" s="501"/>
      <c r="Q25" s="458">
        <v>6530</v>
      </c>
      <c r="R25" s="459"/>
      <c r="S25" s="459"/>
      <c r="T25" s="459"/>
      <c r="U25" s="459"/>
      <c r="V25" s="501"/>
      <c r="W25" s="553"/>
      <c r="X25" s="554"/>
      <c r="Y25" s="555"/>
      <c r="Z25" s="457" t="s">
        <v>174</v>
      </c>
      <c r="AA25" s="437"/>
      <c r="AB25" s="437"/>
      <c r="AC25" s="437"/>
      <c r="AD25" s="437"/>
      <c r="AE25" s="437"/>
      <c r="AF25" s="437"/>
      <c r="AG25" s="438"/>
      <c r="AH25" s="458" t="s">
        <v>175</v>
      </c>
      <c r="AI25" s="459"/>
      <c r="AJ25" s="459"/>
      <c r="AK25" s="459"/>
      <c r="AL25" s="501"/>
      <c r="AM25" s="458" t="s">
        <v>138</v>
      </c>
      <c r="AN25" s="459"/>
      <c r="AO25" s="459"/>
      <c r="AP25" s="459"/>
      <c r="AQ25" s="459"/>
      <c r="AR25" s="501"/>
      <c r="AS25" s="458" t="s">
        <v>138</v>
      </c>
      <c r="AT25" s="459"/>
      <c r="AU25" s="459"/>
      <c r="AV25" s="459"/>
      <c r="AW25" s="459"/>
      <c r="AX25" s="460"/>
      <c r="AY25" s="367" t="s">
        <v>176</v>
      </c>
      <c r="AZ25" s="368"/>
      <c r="BA25" s="368"/>
      <c r="BB25" s="368"/>
      <c r="BC25" s="368"/>
      <c r="BD25" s="368"/>
      <c r="BE25" s="368"/>
      <c r="BF25" s="368"/>
      <c r="BG25" s="368"/>
      <c r="BH25" s="368"/>
      <c r="BI25" s="368"/>
      <c r="BJ25" s="368"/>
      <c r="BK25" s="368"/>
      <c r="BL25" s="368"/>
      <c r="BM25" s="369"/>
      <c r="BN25" s="370">
        <v>4586246</v>
      </c>
      <c r="BO25" s="371"/>
      <c r="BP25" s="371"/>
      <c r="BQ25" s="371"/>
      <c r="BR25" s="371"/>
      <c r="BS25" s="371"/>
      <c r="BT25" s="371"/>
      <c r="BU25" s="372"/>
      <c r="BV25" s="370">
        <v>5803039</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177</v>
      </c>
      <c r="F26" s="437"/>
      <c r="G26" s="437"/>
      <c r="H26" s="437"/>
      <c r="I26" s="437"/>
      <c r="J26" s="437"/>
      <c r="K26" s="438"/>
      <c r="L26" s="458">
        <v>1</v>
      </c>
      <c r="M26" s="459"/>
      <c r="N26" s="459"/>
      <c r="O26" s="459"/>
      <c r="P26" s="501"/>
      <c r="Q26" s="458">
        <v>6090</v>
      </c>
      <c r="R26" s="459"/>
      <c r="S26" s="459"/>
      <c r="T26" s="459"/>
      <c r="U26" s="459"/>
      <c r="V26" s="501"/>
      <c r="W26" s="553"/>
      <c r="X26" s="554"/>
      <c r="Y26" s="555"/>
      <c r="Z26" s="457" t="s">
        <v>178</v>
      </c>
      <c r="AA26" s="559"/>
      <c r="AB26" s="559"/>
      <c r="AC26" s="559"/>
      <c r="AD26" s="559"/>
      <c r="AE26" s="559"/>
      <c r="AF26" s="559"/>
      <c r="AG26" s="560"/>
      <c r="AH26" s="458">
        <v>4</v>
      </c>
      <c r="AI26" s="459"/>
      <c r="AJ26" s="459"/>
      <c r="AK26" s="459"/>
      <c r="AL26" s="501"/>
      <c r="AM26" s="458">
        <v>10584</v>
      </c>
      <c r="AN26" s="459"/>
      <c r="AO26" s="459"/>
      <c r="AP26" s="459"/>
      <c r="AQ26" s="459"/>
      <c r="AR26" s="501"/>
      <c r="AS26" s="458">
        <v>2646</v>
      </c>
      <c r="AT26" s="459"/>
      <c r="AU26" s="459"/>
      <c r="AV26" s="459"/>
      <c r="AW26" s="459"/>
      <c r="AX26" s="460"/>
      <c r="AY26" s="410" t="s">
        <v>179</v>
      </c>
      <c r="AZ26" s="411"/>
      <c r="BA26" s="411"/>
      <c r="BB26" s="411"/>
      <c r="BC26" s="411"/>
      <c r="BD26" s="411"/>
      <c r="BE26" s="411"/>
      <c r="BF26" s="411"/>
      <c r="BG26" s="411"/>
      <c r="BH26" s="411"/>
      <c r="BI26" s="411"/>
      <c r="BJ26" s="411"/>
      <c r="BK26" s="411"/>
      <c r="BL26" s="411"/>
      <c r="BM26" s="412"/>
      <c r="BN26" s="407" t="s">
        <v>138</v>
      </c>
      <c r="BO26" s="408"/>
      <c r="BP26" s="408"/>
      <c r="BQ26" s="408"/>
      <c r="BR26" s="408"/>
      <c r="BS26" s="408"/>
      <c r="BT26" s="408"/>
      <c r="BU26" s="409"/>
      <c r="BV26" s="407" t="s">
        <v>180</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181</v>
      </c>
      <c r="F27" s="437"/>
      <c r="G27" s="437"/>
      <c r="H27" s="437"/>
      <c r="I27" s="437"/>
      <c r="J27" s="437"/>
      <c r="K27" s="438"/>
      <c r="L27" s="458">
        <v>1</v>
      </c>
      <c r="M27" s="459"/>
      <c r="N27" s="459"/>
      <c r="O27" s="459"/>
      <c r="P27" s="501"/>
      <c r="Q27" s="458">
        <v>3390</v>
      </c>
      <c r="R27" s="459"/>
      <c r="S27" s="459"/>
      <c r="T27" s="459"/>
      <c r="U27" s="459"/>
      <c r="V27" s="501"/>
      <c r="W27" s="553"/>
      <c r="X27" s="554"/>
      <c r="Y27" s="555"/>
      <c r="Z27" s="457" t="s">
        <v>182</v>
      </c>
      <c r="AA27" s="437"/>
      <c r="AB27" s="437"/>
      <c r="AC27" s="437"/>
      <c r="AD27" s="437"/>
      <c r="AE27" s="437"/>
      <c r="AF27" s="437"/>
      <c r="AG27" s="438"/>
      <c r="AH27" s="458">
        <v>2</v>
      </c>
      <c r="AI27" s="459"/>
      <c r="AJ27" s="459"/>
      <c r="AK27" s="459"/>
      <c r="AL27" s="501"/>
      <c r="AM27" s="458" t="s">
        <v>183</v>
      </c>
      <c r="AN27" s="459"/>
      <c r="AO27" s="459"/>
      <c r="AP27" s="459"/>
      <c r="AQ27" s="459"/>
      <c r="AR27" s="501"/>
      <c r="AS27" s="458" t="s">
        <v>183</v>
      </c>
      <c r="AT27" s="459"/>
      <c r="AU27" s="459"/>
      <c r="AV27" s="459"/>
      <c r="AW27" s="459"/>
      <c r="AX27" s="460"/>
      <c r="AY27" s="502" t="s">
        <v>184</v>
      </c>
      <c r="AZ27" s="503"/>
      <c r="BA27" s="503"/>
      <c r="BB27" s="503"/>
      <c r="BC27" s="503"/>
      <c r="BD27" s="503"/>
      <c r="BE27" s="503"/>
      <c r="BF27" s="503"/>
      <c r="BG27" s="503"/>
      <c r="BH27" s="503"/>
      <c r="BI27" s="503"/>
      <c r="BJ27" s="503"/>
      <c r="BK27" s="503"/>
      <c r="BL27" s="503"/>
      <c r="BM27" s="504"/>
      <c r="BN27" s="529">
        <v>163346</v>
      </c>
      <c r="BO27" s="530"/>
      <c r="BP27" s="530"/>
      <c r="BQ27" s="530"/>
      <c r="BR27" s="530"/>
      <c r="BS27" s="530"/>
      <c r="BT27" s="530"/>
      <c r="BU27" s="531"/>
      <c r="BV27" s="529">
        <v>163344</v>
      </c>
      <c r="BW27" s="530"/>
      <c r="BX27" s="530"/>
      <c r="BY27" s="530"/>
      <c r="BZ27" s="530"/>
      <c r="CA27" s="530"/>
      <c r="CB27" s="530"/>
      <c r="CC27" s="531"/>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185</v>
      </c>
      <c r="F28" s="437"/>
      <c r="G28" s="437"/>
      <c r="H28" s="437"/>
      <c r="I28" s="437"/>
      <c r="J28" s="437"/>
      <c r="K28" s="438"/>
      <c r="L28" s="458">
        <v>1</v>
      </c>
      <c r="M28" s="459"/>
      <c r="N28" s="459"/>
      <c r="O28" s="459"/>
      <c r="P28" s="501"/>
      <c r="Q28" s="458">
        <v>2890</v>
      </c>
      <c r="R28" s="459"/>
      <c r="S28" s="459"/>
      <c r="T28" s="459"/>
      <c r="U28" s="459"/>
      <c r="V28" s="501"/>
      <c r="W28" s="553"/>
      <c r="X28" s="554"/>
      <c r="Y28" s="555"/>
      <c r="Z28" s="457" t="s">
        <v>186</v>
      </c>
      <c r="AA28" s="437"/>
      <c r="AB28" s="437"/>
      <c r="AC28" s="437"/>
      <c r="AD28" s="437"/>
      <c r="AE28" s="437"/>
      <c r="AF28" s="437"/>
      <c r="AG28" s="438"/>
      <c r="AH28" s="458" t="s">
        <v>138</v>
      </c>
      <c r="AI28" s="459"/>
      <c r="AJ28" s="459"/>
      <c r="AK28" s="459"/>
      <c r="AL28" s="501"/>
      <c r="AM28" s="458" t="s">
        <v>138</v>
      </c>
      <c r="AN28" s="459"/>
      <c r="AO28" s="459"/>
      <c r="AP28" s="459"/>
      <c r="AQ28" s="459"/>
      <c r="AR28" s="501"/>
      <c r="AS28" s="458" t="s">
        <v>187</v>
      </c>
      <c r="AT28" s="459"/>
      <c r="AU28" s="459"/>
      <c r="AV28" s="459"/>
      <c r="AW28" s="459"/>
      <c r="AX28" s="460"/>
      <c r="AY28" s="561" t="s">
        <v>188</v>
      </c>
      <c r="AZ28" s="562"/>
      <c r="BA28" s="562"/>
      <c r="BB28" s="563"/>
      <c r="BC28" s="367" t="s">
        <v>49</v>
      </c>
      <c r="BD28" s="368"/>
      <c r="BE28" s="368"/>
      <c r="BF28" s="368"/>
      <c r="BG28" s="368"/>
      <c r="BH28" s="368"/>
      <c r="BI28" s="368"/>
      <c r="BJ28" s="368"/>
      <c r="BK28" s="368"/>
      <c r="BL28" s="368"/>
      <c r="BM28" s="369"/>
      <c r="BN28" s="370">
        <v>12116472</v>
      </c>
      <c r="BO28" s="371"/>
      <c r="BP28" s="371"/>
      <c r="BQ28" s="371"/>
      <c r="BR28" s="371"/>
      <c r="BS28" s="371"/>
      <c r="BT28" s="371"/>
      <c r="BU28" s="372"/>
      <c r="BV28" s="370">
        <v>12787179</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189</v>
      </c>
      <c r="F29" s="437"/>
      <c r="G29" s="437"/>
      <c r="H29" s="437"/>
      <c r="I29" s="437"/>
      <c r="J29" s="437"/>
      <c r="K29" s="438"/>
      <c r="L29" s="458">
        <v>10</v>
      </c>
      <c r="M29" s="459"/>
      <c r="N29" s="459"/>
      <c r="O29" s="459"/>
      <c r="P29" s="501"/>
      <c r="Q29" s="458">
        <v>2740</v>
      </c>
      <c r="R29" s="459"/>
      <c r="S29" s="459"/>
      <c r="T29" s="459"/>
      <c r="U29" s="459"/>
      <c r="V29" s="501"/>
      <c r="W29" s="556"/>
      <c r="X29" s="557"/>
      <c r="Y29" s="558"/>
      <c r="Z29" s="457" t="s">
        <v>190</v>
      </c>
      <c r="AA29" s="437"/>
      <c r="AB29" s="437"/>
      <c r="AC29" s="437"/>
      <c r="AD29" s="437"/>
      <c r="AE29" s="437"/>
      <c r="AF29" s="437"/>
      <c r="AG29" s="438"/>
      <c r="AH29" s="458">
        <v>150</v>
      </c>
      <c r="AI29" s="459"/>
      <c r="AJ29" s="459"/>
      <c r="AK29" s="459"/>
      <c r="AL29" s="501"/>
      <c r="AM29" s="458">
        <v>419768</v>
      </c>
      <c r="AN29" s="459"/>
      <c r="AO29" s="459"/>
      <c r="AP29" s="459"/>
      <c r="AQ29" s="459"/>
      <c r="AR29" s="501"/>
      <c r="AS29" s="458">
        <v>2798</v>
      </c>
      <c r="AT29" s="459"/>
      <c r="AU29" s="459"/>
      <c r="AV29" s="459"/>
      <c r="AW29" s="459"/>
      <c r="AX29" s="460"/>
      <c r="AY29" s="564"/>
      <c r="AZ29" s="565"/>
      <c r="BA29" s="565"/>
      <c r="BB29" s="566"/>
      <c r="BC29" s="441" t="s">
        <v>191</v>
      </c>
      <c r="BD29" s="442"/>
      <c r="BE29" s="442"/>
      <c r="BF29" s="442"/>
      <c r="BG29" s="442"/>
      <c r="BH29" s="442"/>
      <c r="BI29" s="442"/>
      <c r="BJ29" s="442"/>
      <c r="BK29" s="442"/>
      <c r="BL29" s="442"/>
      <c r="BM29" s="443"/>
      <c r="BN29" s="407">
        <v>15369</v>
      </c>
      <c r="BO29" s="408"/>
      <c r="BP29" s="408"/>
      <c r="BQ29" s="408"/>
      <c r="BR29" s="408"/>
      <c r="BS29" s="408"/>
      <c r="BT29" s="408"/>
      <c r="BU29" s="409"/>
      <c r="BV29" s="407">
        <v>15369</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192</v>
      </c>
      <c r="X30" s="575"/>
      <c r="Y30" s="575"/>
      <c r="Z30" s="575"/>
      <c r="AA30" s="575"/>
      <c r="AB30" s="575"/>
      <c r="AC30" s="575"/>
      <c r="AD30" s="575"/>
      <c r="AE30" s="575"/>
      <c r="AF30" s="575"/>
      <c r="AG30" s="576"/>
      <c r="AH30" s="537">
        <v>95</v>
      </c>
      <c r="AI30" s="538"/>
      <c r="AJ30" s="538"/>
      <c r="AK30" s="538"/>
      <c r="AL30" s="538"/>
      <c r="AM30" s="538"/>
      <c r="AN30" s="538"/>
      <c r="AO30" s="538"/>
      <c r="AP30" s="538"/>
      <c r="AQ30" s="538"/>
      <c r="AR30" s="538"/>
      <c r="AS30" s="538"/>
      <c r="AT30" s="538"/>
      <c r="AU30" s="538"/>
      <c r="AV30" s="538"/>
      <c r="AW30" s="538"/>
      <c r="AX30" s="540"/>
      <c r="AY30" s="567"/>
      <c r="AZ30" s="568"/>
      <c r="BA30" s="568"/>
      <c r="BB30" s="569"/>
      <c r="BC30" s="526" t="s">
        <v>51</v>
      </c>
      <c r="BD30" s="527"/>
      <c r="BE30" s="527"/>
      <c r="BF30" s="527"/>
      <c r="BG30" s="527"/>
      <c r="BH30" s="527"/>
      <c r="BI30" s="527"/>
      <c r="BJ30" s="527"/>
      <c r="BK30" s="527"/>
      <c r="BL30" s="527"/>
      <c r="BM30" s="528"/>
      <c r="BN30" s="529">
        <v>5475406</v>
      </c>
      <c r="BO30" s="530"/>
      <c r="BP30" s="530"/>
      <c r="BQ30" s="530"/>
      <c r="BR30" s="530"/>
      <c r="BS30" s="530"/>
      <c r="BT30" s="530"/>
      <c r="BU30" s="531"/>
      <c r="BV30" s="529">
        <v>4824616</v>
      </c>
      <c r="BW30" s="530"/>
      <c r="BX30" s="530"/>
      <c r="BY30" s="530"/>
      <c r="BZ30" s="530"/>
      <c r="CA30" s="530"/>
      <c r="CB30" s="530"/>
      <c r="CC30" s="531"/>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193</v>
      </c>
      <c r="D32" s="570"/>
      <c r="E32" s="570"/>
      <c r="F32" s="570"/>
      <c r="G32" s="570"/>
      <c r="H32" s="570"/>
      <c r="I32" s="570"/>
      <c r="J32" s="570"/>
      <c r="K32" s="570"/>
      <c r="L32" s="570"/>
      <c r="M32" s="570"/>
      <c r="N32" s="570"/>
      <c r="O32" s="570"/>
      <c r="P32" s="570"/>
      <c r="Q32" s="570"/>
      <c r="R32" s="570"/>
      <c r="S32" s="570"/>
      <c r="U32" s="411" t="s">
        <v>194</v>
      </c>
      <c r="V32" s="411"/>
      <c r="W32" s="411"/>
      <c r="X32" s="411"/>
      <c r="Y32" s="411"/>
      <c r="Z32" s="411"/>
      <c r="AA32" s="411"/>
      <c r="AB32" s="411"/>
      <c r="AC32" s="411"/>
      <c r="AD32" s="411"/>
      <c r="AE32" s="411"/>
      <c r="AF32" s="411"/>
      <c r="AG32" s="411"/>
      <c r="AH32" s="411"/>
      <c r="AI32" s="411"/>
      <c r="AJ32" s="411"/>
      <c r="AK32" s="411"/>
      <c r="AM32" s="411" t="s">
        <v>195</v>
      </c>
      <c r="AN32" s="411"/>
      <c r="AO32" s="411"/>
      <c r="AP32" s="411"/>
      <c r="AQ32" s="411"/>
      <c r="AR32" s="411"/>
      <c r="AS32" s="411"/>
      <c r="AT32" s="411"/>
      <c r="AU32" s="411"/>
      <c r="AV32" s="411"/>
      <c r="AW32" s="411"/>
      <c r="AX32" s="411"/>
      <c r="AY32" s="411"/>
      <c r="AZ32" s="411"/>
      <c r="BA32" s="411"/>
      <c r="BB32" s="411"/>
      <c r="BC32" s="411"/>
      <c r="BE32" s="411" t="s">
        <v>196</v>
      </c>
      <c r="BF32" s="411"/>
      <c r="BG32" s="411"/>
      <c r="BH32" s="411"/>
      <c r="BI32" s="411"/>
      <c r="BJ32" s="411"/>
      <c r="BK32" s="411"/>
      <c r="BL32" s="411"/>
      <c r="BM32" s="411"/>
      <c r="BN32" s="411"/>
      <c r="BO32" s="411"/>
      <c r="BP32" s="411"/>
      <c r="BQ32" s="411"/>
      <c r="BR32" s="411"/>
      <c r="BS32" s="411"/>
      <c r="BT32" s="411"/>
      <c r="BU32" s="411"/>
      <c r="BW32" s="411" t="s">
        <v>197</v>
      </c>
      <c r="BX32" s="411"/>
      <c r="BY32" s="411"/>
      <c r="BZ32" s="411"/>
      <c r="CA32" s="411"/>
      <c r="CB32" s="411"/>
      <c r="CC32" s="411"/>
      <c r="CD32" s="411"/>
      <c r="CE32" s="411"/>
      <c r="CF32" s="411"/>
      <c r="CG32" s="411"/>
      <c r="CH32" s="411"/>
      <c r="CI32" s="411"/>
      <c r="CJ32" s="411"/>
      <c r="CK32" s="411"/>
      <c r="CL32" s="411"/>
      <c r="CM32" s="411"/>
      <c r="CO32" s="411" t="s">
        <v>198</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199</v>
      </c>
      <c r="D33" s="431"/>
      <c r="E33" s="396" t="s">
        <v>200</v>
      </c>
      <c r="F33" s="396"/>
      <c r="G33" s="396"/>
      <c r="H33" s="396"/>
      <c r="I33" s="396"/>
      <c r="J33" s="396"/>
      <c r="K33" s="396"/>
      <c r="L33" s="396"/>
      <c r="M33" s="396"/>
      <c r="N33" s="396"/>
      <c r="O33" s="396"/>
      <c r="P33" s="396"/>
      <c r="Q33" s="396"/>
      <c r="R33" s="396"/>
      <c r="S33" s="396"/>
      <c r="T33" s="206"/>
      <c r="U33" s="431" t="s">
        <v>201</v>
      </c>
      <c r="V33" s="431"/>
      <c r="W33" s="396" t="s">
        <v>202</v>
      </c>
      <c r="X33" s="396"/>
      <c r="Y33" s="396"/>
      <c r="Z33" s="396"/>
      <c r="AA33" s="396"/>
      <c r="AB33" s="396"/>
      <c r="AC33" s="396"/>
      <c r="AD33" s="396"/>
      <c r="AE33" s="396"/>
      <c r="AF33" s="396"/>
      <c r="AG33" s="396"/>
      <c r="AH33" s="396"/>
      <c r="AI33" s="396"/>
      <c r="AJ33" s="396"/>
      <c r="AK33" s="396"/>
      <c r="AL33" s="206"/>
      <c r="AM33" s="431" t="s">
        <v>201</v>
      </c>
      <c r="AN33" s="431"/>
      <c r="AO33" s="396" t="s">
        <v>202</v>
      </c>
      <c r="AP33" s="396"/>
      <c r="AQ33" s="396"/>
      <c r="AR33" s="396"/>
      <c r="AS33" s="396"/>
      <c r="AT33" s="396"/>
      <c r="AU33" s="396"/>
      <c r="AV33" s="396"/>
      <c r="AW33" s="396"/>
      <c r="AX33" s="396"/>
      <c r="AY33" s="396"/>
      <c r="AZ33" s="396"/>
      <c r="BA33" s="396"/>
      <c r="BB33" s="396"/>
      <c r="BC33" s="396"/>
      <c r="BD33" s="207"/>
      <c r="BE33" s="396" t="s">
        <v>203</v>
      </c>
      <c r="BF33" s="396"/>
      <c r="BG33" s="396" t="s">
        <v>204</v>
      </c>
      <c r="BH33" s="396"/>
      <c r="BI33" s="396"/>
      <c r="BJ33" s="396"/>
      <c r="BK33" s="396"/>
      <c r="BL33" s="396"/>
      <c r="BM33" s="396"/>
      <c r="BN33" s="396"/>
      <c r="BO33" s="396"/>
      <c r="BP33" s="396"/>
      <c r="BQ33" s="396"/>
      <c r="BR33" s="396"/>
      <c r="BS33" s="396"/>
      <c r="BT33" s="396"/>
      <c r="BU33" s="396"/>
      <c r="BV33" s="207"/>
      <c r="BW33" s="431" t="s">
        <v>203</v>
      </c>
      <c r="BX33" s="431"/>
      <c r="BY33" s="396" t="s">
        <v>205</v>
      </c>
      <c r="BZ33" s="396"/>
      <c r="CA33" s="396"/>
      <c r="CB33" s="396"/>
      <c r="CC33" s="396"/>
      <c r="CD33" s="396"/>
      <c r="CE33" s="396"/>
      <c r="CF33" s="396"/>
      <c r="CG33" s="396"/>
      <c r="CH33" s="396"/>
      <c r="CI33" s="396"/>
      <c r="CJ33" s="396"/>
      <c r="CK33" s="396"/>
      <c r="CL33" s="396"/>
      <c r="CM33" s="396"/>
      <c r="CN33" s="206"/>
      <c r="CO33" s="431" t="s">
        <v>199</v>
      </c>
      <c r="CP33" s="431"/>
      <c r="CQ33" s="396" t="s">
        <v>206</v>
      </c>
      <c r="CR33" s="396"/>
      <c r="CS33" s="396"/>
      <c r="CT33" s="396"/>
      <c r="CU33" s="396"/>
      <c r="CV33" s="396"/>
      <c r="CW33" s="396"/>
      <c r="CX33" s="396"/>
      <c r="CY33" s="396"/>
      <c r="CZ33" s="396"/>
      <c r="DA33" s="396"/>
      <c r="DB33" s="396"/>
      <c r="DC33" s="396"/>
      <c r="DD33" s="396"/>
      <c r="DE33" s="396"/>
      <c r="DF33" s="206"/>
      <c r="DG33" s="596" t="s">
        <v>207</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2</v>
      </c>
      <c r="V34" s="597"/>
      <c r="W34" s="598" t="str">
        <f>IF('各会計、関係団体の財政状況及び健全化判断比率'!B28="","",'各会計、関係団体の財政状況及び健全化判断比率'!B28)</f>
        <v>国民健康保険特別会計</v>
      </c>
      <c r="X34" s="598"/>
      <c r="Y34" s="598"/>
      <c r="Z34" s="598"/>
      <c r="AA34" s="598"/>
      <c r="AB34" s="598"/>
      <c r="AC34" s="598"/>
      <c r="AD34" s="598"/>
      <c r="AE34" s="598"/>
      <c r="AF34" s="598"/>
      <c r="AG34" s="598"/>
      <c r="AH34" s="598"/>
      <c r="AI34" s="598"/>
      <c r="AJ34" s="598"/>
      <c r="AK34" s="598"/>
      <c r="AL34" s="181"/>
      <c r="AM34" s="597">
        <f>IF(AO34="","",MAX(C34:D43,U34:V43)+1)</f>
        <v>5</v>
      </c>
      <c r="AN34" s="597"/>
      <c r="AO34" s="598" t="str">
        <f>IF('各会計、関係団体の財政状況及び健全化判断比率'!B31="","",'各会計、関係団体の財政状況及び健全化判断比率'!B31)</f>
        <v>上水道事業会計</v>
      </c>
      <c r="AP34" s="598"/>
      <c r="AQ34" s="598"/>
      <c r="AR34" s="598"/>
      <c r="AS34" s="598"/>
      <c r="AT34" s="598"/>
      <c r="AU34" s="598"/>
      <c r="AV34" s="598"/>
      <c r="AW34" s="598"/>
      <c r="AX34" s="598"/>
      <c r="AY34" s="598"/>
      <c r="AZ34" s="598"/>
      <c r="BA34" s="598"/>
      <c r="BB34" s="598"/>
      <c r="BC34" s="598"/>
      <c r="BD34" s="181"/>
      <c r="BE34" s="597">
        <f>IF(BG34="","",MAX(C34:D43,U34:V43,AM34:AN43)+1)</f>
        <v>7</v>
      </c>
      <c r="BF34" s="597"/>
      <c r="BG34" s="598" t="str">
        <f>IF('各会計、関係団体の財政状況及び健全化判断比率'!B33="","",'各会計、関係団体の財政状況及び健全化判断比率'!B33)</f>
        <v>地方卸売市場特別会計</v>
      </c>
      <c r="BH34" s="598"/>
      <c r="BI34" s="598"/>
      <c r="BJ34" s="598"/>
      <c r="BK34" s="598"/>
      <c r="BL34" s="598"/>
      <c r="BM34" s="598"/>
      <c r="BN34" s="598"/>
      <c r="BO34" s="598"/>
      <c r="BP34" s="598"/>
      <c r="BQ34" s="598"/>
      <c r="BR34" s="598"/>
      <c r="BS34" s="598"/>
      <c r="BT34" s="598"/>
      <c r="BU34" s="598"/>
      <c r="BV34" s="181"/>
      <c r="BW34" s="597">
        <f>IF(BY34="","",MAX(C34:D43,U34:V43,AM34:AN43,BE34:BF43)+1)</f>
        <v>8</v>
      </c>
      <c r="BX34" s="597"/>
      <c r="BY34" s="598" t="str">
        <f>IF('各会計、関係団体の財政状況及び健全化判断比率'!B68="","",'各会計、関係団体の財政状況及び健全化判断比率'!B68)</f>
        <v>石巻地区広域行政事務組合</v>
      </c>
      <c r="BZ34" s="598"/>
      <c r="CA34" s="598"/>
      <c r="CB34" s="598"/>
      <c r="CC34" s="598"/>
      <c r="CD34" s="598"/>
      <c r="CE34" s="598"/>
      <c r="CF34" s="598"/>
      <c r="CG34" s="598"/>
      <c r="CH34" s="598"/>
      <c r="CI34" s="598"/>
      <c r="CJ34" s="598"/>
      <c r="CK34" s="598"/>
      <c r="CL34" s="598"/>
      <c r="CM34" s="598"/>
      <c r="CN34" s="181"/>
      <c r="CO34" s="597">
        <f>IF(CQ34="","",MAX(C34:D43,U34:V43,AM34:AN43,BE34:BF43,BW34:BX43)+1)</f>
        <v>13</v>
      </c>
      <c r="CP34" s="597"/>
      <c r="CQ34" s="598" t="str">
        <f>IF('各会計、関係団体の財政状況及び健全化判断比率'!BS7="","",'各会計、関係団体の財政状況及び健全化判断比率'!BS7)</f>
        <v>シーパル女川汽船</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t="str">
        <f>IF(E35="","",C34+1)</f>
        <v/>
      </c>
      <c r="D35" s="597"/>
      <c r="E35" s="598" t="str">
        <f>IF('各会計、関係団体の財政状況及び健全化判断比率'!B8="","",'各会計、関係団体の財政状況及び健全化判断比率'!B8)</f>
        <v/>
      </c>
      <c r="F35" s="598"/>
      <c r="G35" s="598"/>
      <c r="H35" s="598"/>
      <c r="I35" s="598"/>
      <c r="J35" s="598"/>
      <c r="K35" s="598"/>
      <c r="L35" s="598"/>
      <c r="M35" s="598"/>
      <c r="N35" s="598"/>
      <c r="O35" s="598"/>
      <c r="P35" s="598"/>
      <c r="Q35" s="598"/>
      <c r="R35" s="598"/>
      <c r="S35" s="598"/>
      <c r="T35" s="181"/>
      <c r="U35" s="597">
        <f>IF(W35="","",U34+1)</f>
        <v>3</v>
      </c>
      <c r="V35" s="597"/>
      <c r="W35" s="598" t="str">
        <f>IF('各会計、関係団体の財政状況及び健全化判断比率'!B29="","",'各会計、関係団体の財政状況及び健全化判断比率'!B29)</f>
        <v>介護保険特別会計</v>
      </c>
      <c r="X35" s="598"/>
      <c r="Y35" s="598"/>
      <c r="Z35" s="598"/>
      <c r="AA35" s="598"/>
      <c r="AB35" s="598"/>
      <c r="AC35" s="598"/>
      <c r="AD35" s="598"/>
      <c r="AE35" s="598"/>
      <c r="AF35" s="598"/>
      <c r="AG35" s="598"/>
      <c r="AH35" s="598"/>
      <c r="AI35" s="598"/>
      <c r="AJ35" s="598"/>
      <c r="AK35" s="598"/>
      <c r="AL35" s="181"/>
      <c r="AM35" s="597">
        <f t="shared" ref="AM35:AM43" si="0">IF(AO35="","",AM34+1)</f>
        <v>6</v>
      </c>
      <c r="AN35" s="597"/>
      <c r="AO35" s="598" t="str">
        <f>IF('各会計、関係団体の財政状況及び健全化判断比率'!B32="","",'各会計、関係団体の財政状況及び健全化判断比率'!B32)</f>
        <v>下水道事業会計</v>
      </c>
      <c r="AP35" s="598"/>
      <c r="AQ35" s="598"/>
      <c r="AR35" s="598"/>
      <c r="AS35" s="598"/>
      <c r="AT35" s="598"/>
      <c r="AU35" s="598"/>
      <c r="AV35" s="598"/>
      <c r="AW35" s="598"/>
      <c r="AX35" s="598"/>
      <c r="AY35" s="598"/>
      <c r="AZ35" s="598"/>
      <c r="BA35" s="598"/>
      <c r="BB35" s="598"/>
      <c r="BC35" s="598"/>
      <c r="BD35" s="181"/>
      <c r="BE35" s="597" t="str">
        <f t="shared" ref="BE35:BE43" si="1">IF(BG35="","",BE34+1)</f>
        <v/>
      </c>
      <c r="BF35" s="597"/>
      <c r="BG35" s="598"/>
      <c r="BH35" s="598"/>
      <c r="BI35" s="598"/>
      <c r="BJ35" s="598"/>
      <c r="BK35" s="598"/>
      <c r="BL35" s="598"/>
      <c r="BM35" s="598"/>
      <c r="BN35" s="598"/>
      <c r="BO35" s="598"/>
      <c r="BP35" s="598"/>
      <c r="BQ35" s="598"/>
      <c r="BR35" s="598"/>
      <c r="BS35" s="598"/>
      <c r="BT35" s="598"/>
      <c r="BU35" s="598"/>
      <c r="BV35" s="181"/>
      <c r="BW35" s="597">
        <f t="shared" ref="BW35:BW43" si="2">IF(BY35="","",BW34+1)</f>
        <v>9</v>
      </c>
      <c r="BX35" s="597"/>
      <c r="BY35" s="598" t="str">
        <f>IF('各会計、関係団体の財政状況及び健全化判断比率'!B69="","",'各会計、関係団体の財政状況及び健全化判断比率'!B69)</f>
        <v>宮城県市町村職員退職手当組合</v>
      </c>
      <c r="BZ35" s="598"/>
      <c r="CA35" s="598"/>
      <c r="CB35" s="598"/>
      <c r="CC35" s="598"/>
      <c r="CD35" s="598"/>
      <c r="CE35" s="598"/>
      <c r="CF35" s="598"/>
      <c r="CG35" s="598"/>
      <c r="CH35" s="598"/>
      <c r="CI35" s="598"/>
      <c r="CJ35" s="598"/>
      <c r="CK35" s="598"/>
      <c r="CL35" s="598"/>
      <c r="CM35" s="598"/>
      <c r="CN35" s="181"/>
      <c r="CO35" s="597">
        <f t="shared" ref="CO35:CO43" si="3">IF(CQ35="","",CO34+1)</f>
        <v>14</v>
      </c>
      <c r="CP35" s="597"/>
      <c r="CQ35" s="598" t="str">
        <f>IF('各会計、関係団体の財政状況及び健全化判断比率'!BS8="","",'各会計、関係団体の財政状況及び健全化判断比率'!BS8)</f>
        <v>女川観光ホテル</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t="str">
        <f>IF(E36="","",C35+1)</f>
        <v/>
      </c>
      <c r="D36" s="597"/>
      <c r="E36" s="598" t="str">
        <f>IF('各会計、関係団体の財政状況及び健全化判断比率'!B9="","",'各会計、関係団体の財政状況及び健全化判断比率'!B9)</f>
        <v/>
      </c>
      <c r="F36" s="598"/>
      <c r="G36" s="598"/>
      <c r="H36" s="598"/>
      <c r="I36" s="598"/>
      <c r="J36" s="598"/>
      <c r="K36" s="598"/>
      <c r="L36" s="598"/>
      <c r="M36" s="598"/>
      <c r="N36" s="598"/>
      <c r="O36" s="598"/>
      <c r="P36" s="598"/>
      <c r="Q36" s="598"/>
      <c r="R36" s="598"/>
      <c r="S36" s="598"/>
      <c r="T36" s="181"/>
      <c r="U36" s="597">
        <f t="shared" ref="U36:U43" si="4">IF(W36="","",U35+1)</f>
        <v>4</v>
      </c>
      <c r="V36" s="597"/>
      <c r="W36" s="598" t="str">
        <f>IF('各会計、関係団体の財政状況及び健全化判断比率'!B30="","",'各会計、関係団体の財政状況及び健全化判断比率'!B30)</f>
        <v>後期高齢者医療特別会計</v>
      </c>
      <c r="X36" s="598"/>
      <c r="Y36" s="598"/>
      <c r="Z36" s="598"/>
      <c r="AA36" s="598"/>
      <c r="AB36" s="598"/>
      <c r="AC36" s="598"/>
      <c r="AD36" s="598"/>
      <c r="AE36" s="598"/>
      <c r="AF36" s="598"/>
      <c r="AG36" s="598"/>
      <c r="AH36" s="598"/>
      <c r="AI36" s="598"/>
      <c r="AJ36" s="598"/>
      <c r="AK36" s="598"/>
      <c r="AL36" s="181"/>
      <c r="AM36" s="597" t="str">
        <f t="shared" si="0"/>
        <v/>
      </c>
      <c r="AN36" s="597"/>
      <c r="AO36" s="598"/>
      <c r="AP36" s="598"/>
      <c r="AQ36" s="598"/>
      <c r="AR36" s="598"/>
      <c r="AS36" s="598"/>
      <c r="AT36" s="598"/>
      <c r="AU36" s="598"/>
      <c r="AV36" s="598"/>
      <c r="AW36" s="598"/>
      <c r="AX36" s="598"/>
      <c r="AY36" s="598"/>
      <c r="AZ36" s="598"/>
      <c r="BA36" s="598"/>
      <c r="BB36" s="598"/>
      <c r="BC36" s="598"/>
      <c r="BD36" s="181"/>
      <c r="BE36" s="597" t="str">
        <f t="shared" si="1"/>
        <v/>
      </c>
      <c r="BF36" s="597"/>
      <c r="BG36" s="598"/>
      <c r="BH36" s="598"/>
      <c r="BI36" s="598"/>
      <c r="BJ36" s="598"/>
      <c r="BK36" s="598"/>
      <c r="BL36" s="598"/>
      <c r="BM36" s="598"/>
      <c r="BN36" s="598"/>
      <c r="BO36" s="598"/>
      <c r="BP36" s="598"/>
      <c r="BQ36" s="598"/>
      <c r="BR36" s="598"/>
      <c r="BS36" s="598"/>
      <c r="BT36" s="598"/>
      <c r="BU36" s="598"/>
      <c r="BV36" s="181"/>
      <c r="BW36" s="597">
        <f t="shared" si="2"/>
        <v>10</v>
      </c>
      <c r="BX36" s="597"/>
      <c r="BY36" s="598" t="str">
        <f>IF('各会計、関係団体の財政状況及び健全化判断比率'!B70="","",'各会計、関係団体の財政状況及び健全化判断比率'!B70)</f>
        <v>宮城県後期高齢者医療広域連合</v>
      </c>
      <c r="BZ36" s="598"/>
      <c r="CA36" s="598"/>
      <c r="CB36" s="598"/>
      <c r="CC36" s="598"/>
      <c r="CD36" s="598"/>
      <c r="CE36" s="598"/>
      <c r="CF36" s="598"/>
      <c r="CG36" s="598"/>
      <c r="CH36" s="598"/>
      <c r="CI36" s="598"/>
      <c r="CJ36" s="598"/>
      <c r="CK36" s="598"/>
      <c r="CL36" s="598"/>
      <c r="CM36" s="598"/>
      <c r="CN36" s="181"/>
      <c r="CO36" s="597">
        <f t="shared" si="3"/>
        <v>15</v>
      </c>
      <c r="CP36" s="597"/>
      <c r="CQ36" s="598" t="str">
        <f>IF('各会計、関係団体の財政状況及び健全化判断比率'!BS9="","",'各会計、関係団体の財政状況及び健全化判断比率'!BS9)</f>
        <v>女川魚市場</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t="str">
        <f t="shared" si="4"/>
        <v/>
      </c>
      <c r="V37" s="597"/>
      <c r="W37" s="598"/>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f t="shared" si="2"/>
        <v>11</v>
      </c>
      <c r="BX37" s="597"/>
      <c r="BY37" s="598" t="str">
        <f>IF('各会計、関係団体の財政状況及び健全化判断比率'!B71="","",'各会計、関係団体の財政状況及び健全化判断比率'!B71)</f>
        <v>宮城県市町村非常勤消防団員補償報償組合</v>
      </c>
      <c r="BZ37" s="598"/>
      <c r="CA37" s="598"/>
      <c r="CB37" s="598"/>
      <c r="CC37" s="598"/>
      <c r="CD37" s="598"/>
      <c r="CE37" s="598"/>
      <c r="CF37" s="598"/>
      <c r="CG37" s="598"/>
      <c r="CH37" s="598"/>
      <c r="CI37" s="598"/>
      <c r="CJ37" s="598"/>
      <c r="CK37" s="598"/>
      <c r="CL37" s="598"/>
      <c r="CM37" s="598"/>
      <c r="CN37" s="181"/>
      <c r="CO37" s="597">
        <f t="shared" si="3"/>
        <v>16</v>
      </c>
      <c r="CP37" s="597"/>
      <c r="CQ37" s="598" t="str">
        <f>IF('各会計、関係団体の財政状況及び健全化判断比率'!BS10="","",'各会計、関係団体の財政状況及び健全化判断比率'!BS10)</f>
        <v>女川みらい創造</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t="str">
        <f t="shared" si="4"/>
        <v/>
      </c>
      <c r="V38" s="597"/>
      <c r="W38" s="598"/>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f t="shared" si="2"/>
        <v>12</v>
      </c>
      <c r="BX38" s="597"/>
      <c r="BY38" s="598" t="str">
        <f>IF('各会計、関係団体の財政状況及び健全化判断比率'!B72="","",'各会計、関係団体の財政状況及び健全化判断比率'!B72)</f>
        <v>宮城県市町村自治振興センター</v>
      </c>
      <c r="BZ38" s="598"/>
      <c r="CA38" s="598"/>
      <c r="CB38" s="598"/>
      <c r="CC38" s="598"/>
      <c r="CD38" s="598"/>
      <c r="CE38" s="598"/>
      <c r="CF38" s="598"/>
      <c r="CG38" s="598"/>
      <c r="CH38" s="598"/>
      <c r="CI38" s="598"/>
      <c r="CJ38" s="598"/>
      <c r="CK38" s="598"/>
      <c r="CL38" s="598"/>
      <c r="CM38" s="598"/>
      <c r="CN38" s="181"/>
      <c r="CO38" s="597" t="str">
        <f t="shared" si="3"/>
        <v/>
      </c>
      <c r="CP38" s="597"/>
      <c r="CQ38" s="598" t="str">
        <f>IF('各会計、関係団体の財政状況及び健全化判断比率'!BS11="","",'各会計、関係団体の財政状況及び健全化判断比率'!BS11)</f>
        <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t="str">
        <f t="shared" si="2"/>
        <v/>
      </c>
      <c r="BX39" s="597"/>
      <c r="BY39" s="598" t="str">
        <f>IF('各会計、関係団体の財政状況及び健全化判断比率'!B73="","",'各会計、関係団体の財政状況及び健全化判断比率'!B73)</f>
        <v/>
      </c>
      <c r="BZ39" s="598"/>
      <c r="CA39" s="598"/>
      <c r="CB39" s="598"/>
      <c r="CC39" s="598"/>
      <c r="CD39" s="598"/>
      <c r="CE39" s="598"/>
      <c r="CF39" s="598"/>
      <c r="CG39" s="598"/>
      <c r="CH39" s="598"/>
      <c r="CI39" s="598"/>
      <c r="CJ39" s="598"/>
      <c r="CK39" s="598"/>
      <c r="CL39" s="598"/>
      <c r="CM39" s="598"/>
      <c r="CN39" s="181"/>
      <c r="CO39" s="597" t="str">
        <f t="shared" si="3"/>
        <v/>
      </c>
      <c r="CP39" s="597"/>
      <c r="CQ39" s="598" t="str">
        <f>IF('各会計、関係団体の財政状況及び健全化判断比率'!BS12="","",'各会計、関係団体の財政状況及び健全化判断比率'!BS12)</f>
        <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t="str">
        <f t="shared" si="2"/>
        <v/>
      </c>
      <c r="BX40" s="597"/>
      <c r="BY40" s="598" t="str">
        <f>IF('各会計、関係団体の財政状況及び健全化判断比率'!B74="","",'各会計、関係団体の財政状況及び健全化判断比率'!B74)</f>
        <v/>
      </c>
      <c r="BZ40" s="598"/>
      <c r="CA40" s="598"/>
      <c r="CB40" s="598"/>
      <c r="CC40" s="598"/>
      <c r="CD40" s="598"/>
      <c r="CE40" s="598"/>
      <c r="CF40" s="598"/>
      <c r="CG40" s="598"/>
      <c r="CH40" s="598"/>
      <c r="CI40" s="598"/>
      <c r="CJ40" s="598"/>
      <c r="CK40" s="598"/>
      <c r="CL40" s="598"/>
      <c r="CM40" s="598"/>
      <c r="CN40" s="181"/>
      <c r="CO40" s="597" t="str">
        <f t="shared" si="3"/>
        <v/>
      </c>
      <c r="CP40" s="597"/>
      <c r="CQ40" s="598" t="str">
        <f>IF('各会計、関係団体の財政状況及び健全化判断比率'!BS13="","",'各会計、関係団体の財政状況及び健全化判断比率'!BS13)</f>
        <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t="str">
        <f t="shared" si="2"/>
        <v/>
      </c>
      <c r="BX41" s="597"/>
      <c r="BY41" s="598" t="str">
        <f>IF('各会計、関係団体の財政状況及び健全化判断比率'!B75="","",'各会計、関係団体の財政状況及び健全化判断比率'!B75)</f>
        <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t="str">
        <f t="shared" si="2"/>
        <v/>
      </c>
      <c r="BX42" s="597"/>
      <c r="BY42" s="598" t="str">
        <f>IF('各会計、関係団体の財政状況及び健全化判断比率'!B76="","",'各会計、関係団体の財政状況及び健全化判断比率'!B76)</f>
        <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t="str">
        <f t="shared" si="2"/>
        <v/>
      </c>
      <c r="BX43" s="597"/>
      <c r="BY43" s="598" t="str">
        <f>IF('各会計、関係団体の財政状況及び健全化判断比率'!B77="","",'各会計、関係団体の財政状況及び健全化判断比率'!B77)</f>
        <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208</v>
      </c>
      <c r="E46" s="600" t="s">
        <v>209</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210</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211</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212</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213</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214</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215</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216</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kGMRvDOQ8GiiDr2/qLEilhCTCatOZgS+aaoToZZgYIbC6b9fixSwWSgFoZGAKRY/JZ8gSFfrxcmhuRHzYzn/Tg==" saltValue="tYabpIQVZgM2hE5v0Z5JpA=="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217</v>
      </c>
      <c r="DI1" s="603"/>
      <c r="DJ1" s="603"/>
      <c r="DK1" s="603"/>
      <c r="DL1" s="603"/>
      <c r="DM1" s="603"/>
      <c r="DN1" s="604"/>
      <c r="DO1" s="214"/>
      <c r="DP1" s="602" t="s">
        <v>218</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219</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220</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221</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222</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223</v>
      </c>
      <c r="S4" s="606"/>
      <c r="T4" s="606"/>
      <c r="U4" s="606"/>
      <c r="V4" s="606"/>
      <c r="W4" s="606"/>
      <c r="X4" s="606"/>
      <c r="Y4" s="607"/>
      <c r="Z4" s="605" t="s">
        <v>224</v>
      </c>
      <c r="AA4" s="606"/>
      <c r="AB4" s="606"/>
      <c r="AC4" s="607"/>
      <c r="AD4" s="605" t="s">
        <v>225</v>
      </c>
      <c r="AE4" s="606"/>
      <c r="AF4" s="606"/>
      <c r="AG4" s="606"/>
      <c r="AH4" s="606"/>
      <c r="AI4" s="606"/>
      <c r="AJ4" s="606"/>
      <c r="AK4" s="607"/>
      <c r="AL4" s="605" t="s">
        <v>224</v>
      </c>
      <c r="AM4" s="606"/>
      <c r="AN4" s="606"/>
      <c r="AO4" s="607"/>
      <c r="AP4" s="608" t="s">
        <v>226</v>
      </c>
      <c r="AQ4" s="608"/>
      <c r="AR4" s="608"/>
      <c r="AS4" s="608"/>
      <c r="AT4" s="608"/>
      <c r="AU4" s="608"/>
      <c r="AV4" s="608"/>
      <c r="AW4" s="608"/>
      <c r="AX4" s="608"/>
      <c r="AY4" s="608"/>
      <c r="AZ4" s="608"/>
      <c r="BA4" s="608"/>
      <c r="BB4" s="608"/>
      <c r="BC4" s="608"/>
      <c r="BD4" s="608"/>
      <c r="BE4" s="608"/>
      <c r="BF4" s="608"/>
      <c r="BG4" s="608" t="s">
        <v>227</v>
      </c>
      <c r="BH4" s="608"/>
      <c r="BI4" s="608"/>
      <c r="BJ4" s="608"/>
      <c r="BK4" s="608"/>
      <c r="BL4" s="608"/>
      <c r="BM4" s="608"/>
      <c r="BN4" s="608"/>
      <c r="BO4" s="608" t="s">
        <v>224</v>
      </c>
      <c r="BP4" s="608"/>
      <c r="BQ4" s="608"/>
      <c r="BR4" s="608"/>
      <c r="BS4" s="608" t="s">
        <v>228</v>
      </c>
      <c r="BT4" s="608"/>
      <c r="BU4" s="608"/>
      <c r="BV4" s="608"/>
      <c r="BW4" s="608"/>
      <c r="BX4" s="608"/>
      <c r="BY4" s="608"/>
      <c r="BZ4" s="608"/>
      <c r="CA4" s="608"/>
      <c r="CB4" s="608"/>
      <c r="CD4" s="605" t="s">
        <v>229</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230</v>
      </c>
      <c r="C5" s="610"/>
      <c r="D5" s="610"/>
      <c r="E5" s="610"/>
      <c r="F5" s="610"/>
      <c r="G5" s="610"/>
      <c r="H5" s="610"/>
      <c r="I5" s="610"/>
      <c r="J5" s="610"/>
      <c r="K5" s="610"/>
      <c r="L5" s="610"/>
      <c r="M5" s="610"/>
      <c r="N5" s="610"/>
      <c r="O5" s="610"/>
      <c r="P5" s="610"/>
      <c r="Q5" s="611"/>
      <c r="R5" s="612">
        <v>3198306</v>
      </c>
      <c r="S5" s="613"/>
      <c r="T5" s="613"/>
      <c r="U5" s="613"/>
      <c r="V5" s="613"/>
      <c r="W5" s="613"/>
      <c r="X5" s="613"/>
      <c r="Y5" s="614"/>
      <c r="Z5" s="615">
        <v>22.6</v>
      </c>
      <c r="AA5" s="615"/>
      <c r="AB5" s="615"/>
      <c r="AC5" s="615"/>
      <c r="AD5" s="616">
        <v>3198306</v>
      </c>
      <c r="AE5" s="616"/>
      <c r="AF5" s="616"/>
      <c r="AG5" s="616"/>
      <c r="AH5" s="616"/>
      <c r="AI5" s="616"/>
      <c r="AJ5" s="616"/>
      <c r="AK5" s="616"/>
      <c r="AL5" s="617">
        <v>87</v>
      </c>
      <c r="AM5" s="618"/>
      <c r="AN5" s="618"/>
      <c r="AO5" s="619"/>
      <c r="AP5" s="609" t="s">
        <v>231</v>
      </c>
      <c r="AQ5" s="610"/>
      <c r="AR5" s="610"/>
      <c r="AS5" s="610"/>
      <c r="AT5" s="610"/>
      <c r="AU5" s="610"/>
      <c r="AV5" s="610"/>
      <c r="AW5" s="610"/>
      <c r="AX5" s="610"/>
      <c r="AY5" s="610"/>
      <c r="AZ5" s="610"/>
      <c r="BA5" s="610"/>
      <c r="BB5" s="610"/>
      <c r="BC5" s="610"/>
      <c r="BD5" s="610"/>
      <c r="BE5" s="610"/>
      <c r="BF5" s="611"/>
      <c r="BG5" s="623">
        <v>3195266</v>
      </c>
      <c r="BH5" s="624"/>
      <c r="BI5" s="624"/>
      <c r="BJ5" s="624"/>
      <c r="BK5" s="624"/>
      <c r="BL5" s="624"/>
      <c r="BM5" s="624"/>
      <c r="BN5" s="625"/>
      <c r="BO5" s="626">
        <v>99.9</v>
      </c>
      <c r="BP5" s="626"/>
      <c r="BQ5" s="626"/>
      <c r="BR5" s="626"/>
      <c r="BS5" s="627" t="s">
        <v>180</v>
      </c>
      <c r="BT5" s="627"/>
      <c r="BU5" s="627"/>
      <c r="BV5" s="627"/>
      <c r="BW5" s="627"/>
      <c r="BX5" s="627"/>
      <c r="BY5" s="627"/>
      <c r="BZ5" s="627"/>
      <c r="CA5" s="627"/>
      <c r="CB5" s="631"/>
      <c r="CD5" s="605" t="s">
        <v>226</v>
      </c>
      <c r="CE5" s="606"/>
      <c r="CF5" s="606"/>
      <c r="CG5" s="606"/>
      <c r="CH5" s="606"/>
      <c r="CI5" s="606"/>
      <c r="CJ5" s="606"/>
      <c r="CK5" s="606"/>
      <c r="CL5" s="606"/>
      <c r="CM5" s="606"/>
      <c r="CN5" s="606"/>
      <c r="CO5" s="606"/>
      <c r="CP5" s="606"/>
      <c r="CQ5" s="607"/>
      <c r="CR5" s="605" t="s">
        <v>232</v>
      </c>
      <c r="CS5" s="606"/>
      <c r="CT5" s="606"/>
      <c r="CU5" s="606"/>
      <c r="CV5" s="606"/>
      <c r="CW5" s="606"/>
      <c r="CX5" s="606"/>
      <c r="CY5" s="607"/>
      <c r="CZ5" s="605" t="s">
        <v>224</v>
      </c>
      <c r="DA5" s="606"/>
      <c r="DB5" s="606"/>
      <c r="DC5" s="607"/>
      <c r="DD5" s="605" t="s">
        <v>233</v>
      </c>
      <c r="DE5" s="606"/>
      <c r="DF5" s="606"/>
      <c r="DG5" s="606"/>
      <c r="DH5" s="606"/>
      <c r="DI5" s="606"/>
      <c r="DJ5" s="606"/>
      <c r="DK5" s="606"/>
      <c r="DL5" s="606"/>
      <c r="DM5" s="606"/>
      <c r="DN5" s="606"/>
      <c r="DO5" s="606"/>
      <c r="DP5" s="607"/>
      <c r="DQ5" s="605" t="s">
        <v>234</v>
      </c>
      <c r="DR5" s="606"/>
      <c r="DS5" s="606"/>
      <c r="DT5" s="606"/>
      <c r="DU5" s="606"/>
      <c r="DV5" s="606"/>
      <c r="DW5" s="606"/>
      <c r="DX5" s="606"/>
      <c r="DY5" s="606"/>
      <c r="DZ5" s="606"/>
      <c r="EA5" s="606"/>
      <c r="EB5" s="606"/>
      <c r="EC5" s="607"/>
    </row>
    <row r="6" spans="2:143" ht="11.25" customHeight="1" x14ac:dyDescent="0.15">
      <c r="B6" s="620" t="s">
        <v>235</v>
      </c>
      <c r="C6" s="621"/>
      <c r="D6" s="621"/>
      <c r="E6" s="621"/>
      <c r="F6" s="621"/>
      <c r="G6" s="621"/>
      <c r="H6" s="621"/>
      <c r="I6" s="621"/>
      <c r="J6" s="621"/>
      <c r="K6" s="621"/>
      <c r="L6" s="621"/>
      <c r="M6" s="621"/>
      <c r="N6" s="621"/>
      <c r="O6" s="621"/>
      <c r="P6" s="621"/>
      <c r="Q6" s="622"/>
      <c r="R6" s="623">
        <v>44400</v>
      </c>
      <c r="S6" s="624"/>
      <c r="T6" s="624"/>
      <c r="U6" s="624"/>
      <c r="V6" s="624"/>
      <c r="W6" s="624"/>
      <c r="X6" s="624"/>
      <c r="Y6" s="625"/>
      <c r="Z6" s="626">
        <v>0.3</v>
      </c>
      <c r="AA6" s="626"/>
      <c r="AB6" s="626"/>
      <c r="AC6" s="626"/>
      <c r="AD6" s="627">
        <v>44400</v>
      </c>
      <c r="AE6" s="627"/>
      <c r="AF6" s="627"/>
      <c r="AG6" s="627"/>
      <c r="AH6" s="627"/>
      <c r="AI6" s="627"/>
      <c r="AJ6" s="627"/>
      <c r="AK6" s="627"/>
      <c r="AL6" s="628">
        <v>1.2</v>
      </c>
      <c r="AM6" s="629"/>
      <c r="AN6" s="629"/>
      <c r="AO6" s="630"/>
      <c r="AP6" s="620" t="s">
        <v>236</v>
      </c>
      <c r="AQ6" s="621"/>
      <c r="AR6" s="621"/>
      <c r="AS6" s="621"/>
      <c r="AT6" s="621"/>
      <c r="AU6" s="621"/>
      <c r="AV6" s="621"/>
      <c r="AW6" s="621"/>
      <c r="AX6" s="621"/>
      <c r="AY6" s="621"/>
      <c r="AZ6" s="621"/>
      <c r="BA6" s="621"/>
      <c r="BB6" s="621"/>
      <c r="BC6" s="621"/>
      <c r="BD6" s="621"/>
      <c r="BE6" s="621"/>
      <c r="BF6" s="622"/>
      <c r="BG6" s="623">
        <v>3195266</v>
      </c>
      <c r="BH6" s="624"/>
      <c r="BI6" s="624"/>
      <c r="BJ6" s="624"/>
      <c r="BK6" s="624"/>
      <c r="BL6" s="624"/>
      <c r="BM6" s="624"/>
      <c r="BN6" s="625"/>
      <c r="BO6" s="626">
        <v>99.9</v>
      </c>
      <c r="BP6" s="626"/>
      <c r="BQ6" s="626"/>
      <c r="BR6" s="626"/>
      <c r="BS6" s="627" t="s">
        <v>237</v>
      </c>
      <c r="BT6" s="627"/>
      <c r="BU6" s="627"/>
      <c r="BV6" s="627"/>
      <c r="BW6" s="627"/>
      <c r="BX6" s="627"/>
      <c r="BY6" s="627"/>
      <c r="BZ6" s="627"/>
      <c r="CA6" s="627"/>
      <c r="CB6" s="631"/>
      <c r="CD6" s="609" t="s">
        <v>238</v>
      </c>
      <c r="CE6" s="610"/>
      <c r="CF6" s="610"/>
      <c r="CG6" s="610"/>
      <c r="CH6" s="610"/>
      <c r="CI6" s="610"/>
      <c r="CJ6" s="610"/>
      <c r="CK6" s="610"/>
      <c r="CL6" s="610"/>
      <c r="CM6" s="610"/>
      <c r="CN6" s="610"/>
      <c r="CO6" s="610"/>
      <c r="CP6" s="610"/>
      <c r="CQ6" s="611"/>
      <c r="CR6" s="623">
        <v>97561</v>
      </c>
      <c r="CS6" s="624"/>
      <c r="CT6" s="624"/>
      <c r="CU6" s="624"/>
      <c r="CV6" s="624"/>
      <c r="CW6" s="624"/>
      <c r="CX6" s="624"/>
      <c r="CY6" s="625"/>
      <c r="CZ6" s="617">
        <v>0.7</v>
      </c>
      <c r="DA6" s="618"/>
      <c r="DB6" s="618"/>
      <c r="DC6" s="634"/>
      <c r="DD6" s="632" t="s">
        <v>180</v>
      </c>
      <c r="DE6" s="624"/>
      <c r="DF6" s="624"/>
      <c r="DG6" s="624"/>
      <c r="DH6" s="624"/>
      <c r="DI6" s="624"/>
      <c r="DJ6" s="624"/>
      <c r="DK6" s="624"/>
      <c r="DL6" s="624"/>
      <c r="DM6" s="624"/>
      <c r="DN6" s="624"/>
      <c r="DO6" s="624"/>
      <c r="DP6" s="625"/>
      <c r="DQ6" s="632">
        <v>95881</v>
      </c>
      <c r="DR6" s="624"/>
      <c r="DS6" s="624"/>
      <c r="DT6" s="624"/>
      <c r="DU6" s="624"/>
      <c r="DV6" s="624"/>
      <c r="DW6" s="624"/>
      <c r="DX6" s="624"/>
      <c r="DY6" s="624"/>
      <c r="DZ6" s="624"/>
      <c r="EA6" s="624"/>
      <c r="EB6" s="624"/>
      <c r="EC6" s="633"/>
    </row>
    <row r="7" spans="2:143" ht="11.25" customHeight="1" x14ac:dyDescent="0.15">
      <c r="B7" s="620" t="s">
        <v>239</v>
      </c>
      <c r="C7" s="621"/>
      <c r="D7" s="621"/>
      <c r="E7" s="621"/>
      <c r="F7" s="621"/>
      <c r="G7" s="621"/>
      <c r="H7" s="621"/>
      <c r="I7" s="621"/>
      <c r="J7" s="621"/>
      <c r="K7" s="621"/>
      <c r="L7" s="621"/>
      <c r="M7" s="621"/>
      <c r="N7" s="621"/>
      <c r="O7" s="621"/>
      <c r="P7" s="621"/>
      <c r="Q7" s="622"/>
      <c r="R7" s="623">
        <v>228</v>
      </c>
      <c r="S7" s="624"/>
      <c r="T7" s="624"/>
      <c r="U7" s="624"/>
      <c r="V7" s="624"/>
      <c r="W7" s="624"/>
      <c r="X7" s="624"/>
      <c r="Y7" s="625"/>
      <c r="Z7" s="626">
        <v>0</v>
      </c>
      <c r="AA7" s="626"/>
      <c r="AB7" s="626"/>
      <c r="AC7" s="626"/>
      <c r="AD7" s="627">
        <v>228</v>
      </c>
      <c r="AE7" s="627"/>
      <c r="AF7" s="627"/>
      <c r="AG7" s="627"/>
      <c r="AH7" s="627"/>
      <c r="AI7" s="627"/>
      <c r="AJ7" s="627"/>
      <c r="AK7" s="627"/>
      <c r="AL7" s="628">
        <v>0</v>
      </c>
      <c r="AM7" s="629"/>
      <c r="AN7" s="629"/>
      <c r="AO7" s="630"/>
      <c r="AP7" s="620" t="s">
        <v>240</v>
      </c>
      <c r="AQ7" s="621"/>
      <c r="AR7" s="621"/>
      <c r="AS7" s="621"/>
      <c r="AT7" s="621"/>
      <c r="AU7" s="621"/>
      <c r="AV7" s="621"/>
      <c r="AW7" s="621"/>
      <c r="AX7" s="621"/>
      <c r="AY7" s="621"/>
      <c r="AZ7" s="621"/>
      <c r="BA7" s="621"/>
      <c r="BB7" s="621"/>
      <c r="BC7" s="621"/>
      <c r="BD7" s="621"/>
      <c r="BE7" s="621"/>
      <c r="BF7" s="622"/>
      <c r="BG7" s="623">
        <v>381824</v>
      </c>
      <c r="BH7" s="624"/>
      <c r="BI7" s="624"/>
      <c r="BJ7" s="624"/>
      <c r="BK7" s="624"/>
      <c r="BL7" s="624"/>
      <c r="BM7" s="624"/>
      <c r="BN7" s="625"/>
      <c r="BO7" s="626">
        <v>11.9</v>
      </c>
      <c r="BP7" s="626"/>
      <c r="BQ7" s="626"/>
      <c r="BR7" s="626"/>
      <c r="BS7" s="627" t="s">
        <v>237</v>
      </c>
      <c r="BT7" s="627"/>
      <c r="BU7" s="627"/>
      <c r="BV7" s="627"/>
      <c r="BW7" s="627"/>
      <c r="BX7" s="627"/>
      <c r="BY7" s="627"/>
      <c r="BZ7" s="627"/>
      <c r="CA7" s="627"/>
      <c r="CB7" s="631"/>
      <c r="CD7" s="620" t="s">
        <v>241</v>
      </c>
      <c r="CE7" s="621"/>
      <c r="CF7" s="621"/>
      <c r="CG7" s="621"/>
      <c r="CH7" s="621"/>
      <c r="CI7" s="621"/>
      <c r="CJ7" s="621"/>
      <c r="CK7" s="621"/>
      <c r="CL7" s="621"/>
      <c r="CM7" s="621"/>
      <c r="CN7" s="621"/>
      <c r="CO7" s="621"/>
      <c r="CP7" s="621"/>
      <c r="CQ7" s="622"/>
      <c r="CR7" s="623">
        <v>3077139</v>
      </c>
      <c r="CS7" s="624"/>
      <c r="CT7" s="624"/>
      <c r="CU7" s="624"/>
      <c r="CV7" s="624"/>
      <c r="CW7" s="624"/>
      <c r="CX7" s="624"/>
      <c r="CY7" s="625"/>
      <c r="CZ7" s="626">
        <v>23.5</v>
      </c>
      <c r="DA7" s="626"/>
      <c r="DB7" s="626"/>
      <c r="DC7" s="626"/>
      <c r="DD7" s="632">
        <v>681217</v>
      </c>
      <c r="DE7" s="624"/>
      <c r="DF7" s="624"/>
      <c r="DG7" s="624"/>
      <c r="DH7" s="624"/>
      <c r="DI7" s="624"/>
      <c r="DJ7" s="624"/>
      <c r="DK7" s="624"/>
      <c r="DL7" s="624"/>
      <c r="DM7" s="624"/>
      <c r="DN7" s="624"/>
      <c r="DO7" s="624"/>
      <c r="DP7" s="625"/>
      <c r="DQ7" s="632">
        <v>1750516</v>
      </c>
      <c r="DR7" s="624"/>
      <c r="DS7" s="624"/>
      <c r="DT7" s="624"/>
      <c r="DU7" s="624"/>
      <c r="DV7" s="624"/>
      <c r="DW7" s="624"/>
      <c r="DX7" s="624"/>
      <c r="DY7" s="624"/>
      <c r="DZ7" s="624"/>
      <c r="EA7" s="624"/>
      <c r="EB7" s="624"/>
      <c r="EC7" s="633"/>
    </row>
    <row r="8" spans="2:143" ht="11.25" customHeight="1" x14ac:dyDescent="0.15">
      <c r="B8" s="620" t="s">
        <v>242</v>
      </c>
      <c r="C8" s="621"/>
      <c r="D8" s="621"/>
      <c r="E8" s="621"/>
      <c r="F8" s="621"/>
      <c r="G8" s="621"/>
      <c r="H8" s="621"/>
      <c r="I8" s="621"/>
      <c r="J8" s="621"/>
      <c r="K8" s="621"/>
      <c r="L8" s="621"/>
      <c r="M8" s="621"/>
      <c r="N8" s="621"/>
      <c r="O8" s="621"/>
      <c r="P8" s="621"/>
      <c r="Q8" s="622"/>
      <c r="R8" s="623">
        <v>2699</v>
      </c>
      <c r="S8" s="624"/>
      <c r="T8" s="624"/>
      <c r="U8" s="624"/>
      <c r="V8" s="624"/>
      <c r="W8" s="624"/>
      <c r="X8" s="624"/>
      <c r="Y8" s="625"/>
      <c r="Z8" s="626">
        <v>0</v>
      </c>
      <c r="AA8" s="626"/>
      <c r="AB8" s="626"/>
      <c r="AC8" s="626"/>
      <c r="AD8" s="627">
        <v>2699</v>
      </c>
      <c r="AE8" s="627"/>
      <c r="AF8" s="627"/>
      <c r="AG8" s="627"/>
      <c r="AH8" s="627"/>
      <c r="AI8" s="627"/>
      <c r="AJ8" s="627"/>
      <c r="AK8" s="627"/>
      <c r="AL8" s="628">
        <v>0.1</v>
      </c>
      <c r="AM8" s="629"/>
      <c r="AN8" s="629"/>
      <c r="AO8" s="630"/>
      <c r="AP8" s="620" t="s">
        <v>243</v>
      </c>
      <c r="AQ8" s="621"/>
      <c r="AR8" s="621"/>
      <c r="AS8" s="621"/>
      <c r="AT8" s="621"/>
      <c r="AU8" s="621"/>
      <c r="AV8" s="621"/>
      <c r="AW8" s="621"/>
      <c r="AX8" s="621"/>
      <c r="AY8" s="621"/>
      <c r="AZ8" s="621"/>
      <c r="BA8" s="621"/>
      <c r="BB8" s="621"/>
      <c r="BC8" s="621"/>
      <c r="BD8" s="621"/>
      <c r="BE8" s="621"/>
      <c r="BF8" s="622"/>
      <c r="BG8" s="623">
        <v>10129</v>
      </c>
      <c r="BH8" s="624"/>
      <c r="BI8" s="624"/>
      <c r="BJ8" s="624"/>
      <c r="BK8" s="624"/>
      <c r="BL8" s="624"/>
      <c r="BM8" s="624"/>
      <c r="BN8" s="625"/>
      <c r="BO8" s="626">
        <v>0.3</v>
      </c>
      <c r="BP8" s="626"/>
      <c r="BQ8" s="626"/>
      <c r="BR8" s="626"/>
      <c r="BS8" s="627" t="s">
        <v>237</v>
      </c>
      <c r="BT8" s="627"/>
      <c r="BU8" s="627"/>
      <c r="BV8" s="627"/>
      <c r="BW8" s="627"/>
      <c r="BX8" s="627"/>
      <c r="BY8" s="627"/>
      <c r="BZ8" s="627"/>
      <c r="CA8" s="627"/>
      <c r="CB8" s="631"/>
      <c r="CD8" s="620" t="s">
        <v>244</v>
      </c>
      <c r="CE8" s="621"/>
      <c r="CF8" s="621"/>
      <c r="CG8" s="621"/>
      <c r="CH8" s="621"/>
      <c r="CI8" s="621"/>
      <c r="CJ8" s="621"/>
      <c r="CK8" s="621"/>
      <c r="CL8" s="621"/>
      <c r="CM8" s="621"/>
      <c r="CN8" s="621"/>
      <c r="CO8" s="621"/>
      <c r="CP8" s="621"/>
      <c r="CQ8" s="622"/>
      <c r="CR8" s="623">
        <v>1104990</v>
      </c>
      <c r="CS8" s="624"/>
      <c r="CT8" s="624"/>
      <c r="CU8" s="624"/>
      <c r="CV8" s="624"/>
      <c r="CW8" s="624"/>
      <c r="CX8" s="624"/>
      <c r="CY8" s="625"/>
      <c r="CZ8" s="626">
        <v>8.4</v>
      </c>
      <c r="DA8" s="626"/>
      <c r="DB8" s="626"/>
      <c r="DC8" s="626"/>
      <c r="DD8" s="632">
        <v>2685</v>
      </c>
      <c r="DE8" s="624"/>
      <c r="DF8" s="624"/>
      <c r="DG8" s="624"/>
      <c r="DH8" s="624"/>
      <c r="DI8" s="624"/>
      <c r="DJ8" s="624"/>
      <c r="DK8" s="624"/>
      <c r="DL8" s="624"/>
      <c r="DM8" s="624"/>
      <c r="DN8" s="624"/>
      <c r="DO8" s="624"/>
      <c r="DP8" s="625"/>
      <c r="DQ8" s="632">
        <v>764445</v>
      </c>
      <c r="DR8" s="624"/>
      <c r="DS8" s="624"/>
      <c r="DT8" s="624"/>
      <c r="DU8" s="624"/>
      <c r="DV8" s="624"/>
      <c r="DW8" s="624"/>
      <c r="DX8" s="624"/>
      <c r="DY8" s="624"/>
      <c r="DZ8" s="624"/>
      <c r="EA8" s="624"/>
      <c r="EB8" s="624"/>
      <c r="EC8" s="633"/>
    </row>
    <row r="9" spans="2:143" ht="11.25" customHeight="1" x14ac:dyDescent="0.15">
      <c r="B9" s="620" t="s">
        <v>245</v>
      </c>
      <c r="C9" s="621"/>
      <c r="D9" s="621"/>
      <c r="E9" s="621"/>
      <c r="F9" s="621"/>
      <c r="G9" s="621"/>
      <c r="H9" s="621"/>
      <c r="I9" s="621"/>
      <c r="J9" s="621"/>
      <c r="K9" s="621"/>
      <c r="L9" s="621"/>
      <c r="M9" s="621"/>
      <c r="N9" s="621"/>
      <c r="O9" s="621"/>
      <c r="P9" s="621"/>
      <c r="Q9" s="622"/>
      <c r="R9" s="623">
        <v>2087</v>
      </c>
      <c r="S9" s="624"/>
      <c r="T9" s="624"/>
      <c r="U9" s="624"/>
      <c r="V9" s="624"/>
      <c r="W9" s="624"/>
      <c r="X9" s="624"/>
      <c r="Y9" s="625"/>
      <c r="Z9" s="626">
        <v>0</v>
      </c>
      <c r="AA9" s="626"/>
      <c r="AB9" s="626"/>
      <c r="AC9" s="626"/>
      <c r="AD9" s="627">
        <v>2087</v>
      </c>
      <c r="AE9" s="627"/>
      <c r="AF9" s="627"/>
      <c r="AG9" s="627"/>
      <c r="AH9" s="627"/>
      <c r="AI9" s="627"/>
      <c r="AJ9" s="627"/>
      <c r="AK9" s="627"/>
      <c r="AL9" s="628">
        <v>0.1</v>
      </c>
      <c r="AM9" s="629"/>
      <c r="AN9" s="629"/>
      <c r="AO9" s="630"/>
      <c r="AP9" s="620" t="s">
        <v>246</v>
      </c>
      <c r="AQ9" s="621"/>
      <c r="AR9" s="621"/>
      <c r="AS9" s="621"/>
      <c r="AT9" s="621"/>
      <c r="AU9" s="621"/>
      <c r="AV9" s="621"/>
      <c r="AW9" s="621"/>
      <c r="AX9" s="621"/>
      <c r="AY9" s="621"/>
      <c r="AZ9" s="621"/>
      <c r="BA9" s="621"/>
      <c r="BB9" s="621"/>
      <c r="BC9" s="621"/>
      <c r="BD9" s="621"/>
      <c r="BE9" s="621"/>
      <c r="BF9" s="622"/>
      <c r="BG9" s="623">
        <v>256440</v>
      </c>
      <c r="BH9" s="624"/>
      <c r="BI9" s="624"/>
      <c r="BJ9" s="624"/>
      <c r="BK9" s="624"/>
      <c r="BL9" s="624"/>
      <c r="BM9" s="624"/>
      <c r="BN9" s="625"/>
      <c r="BO9" s="626">
        <v>8</v>
      </c>
      <c r="BP9" s="626"/>
      <c r="BQ9" s="626"/>
      <c r="BR9" s="626"/>
      <c r="BS9" s="627" t="s">
        <v>180</v>
      </c>
      <c r="BT9" s="627"/>
      <c r="BU9" s="627"/>
      <c r="BV9" s="627"/>
      <c r="BW9" s="627"/>
      <c r="BX9" s="627"/>
      <c r="BY9" s="627"/>
      <c r="BZ9" s="627"/>
      <c r="CA9" s="627"/>
      <c r="CB9" s="631"/>
      <c r="CD9" s="620" t="s">
        <v>247</v>
      </c>
      <c r="CE9" s="621"/>
      <c r="CF9" s="621"/>
      <c r="CG9" s="621"/>
      <c r="CH9" s="621"/>
      <c r="CI9" s="621"/>
      <c r="CJ9" s="621"/>
      <c r="CK9" s="621"/>
      <c r="CL9" s="621"/>
      <c r="CM9" s="621"/>
      <c r="CN9" s="621"/>
      <c r="CO9" s="621"/>
      <c r="CP9" s="621"/>
      <c r="CQ9" s="622"/>
      <c r="CR9" s="623">
        <v>942971</v>
      </c>
      <c r="CS9" s="624"/>
      <c r="CT9" s="624"/>
      <c r="CU9" s="624"/>
      <c r="CV9" s="624"/>
      <c r="CW9" s="624"/>
      <c r="CX9" s="624"/>
      <c r="CY9" s="625"/>
      <c r="CZ9" s="626">
        <v>7.2</v>
      </c>
      <c r="DA9" s="626"/>
      <c r="DB9" s="626"/>
      <c r="DC9" s="626"/>
      <c r="DD9" s="632">
        <v>83905</v>
      </c>
      <c r="DE9" s="624"/>
      <c r="DF9" s="624"/>
      <c r="DG9" s="624"/>
      <c r="DH9" s="624"/>
      <c r="DI9" s="624"/>
      <c r="DJ9" s="624"/>
      <c r="DK9" s="624"/>
      <c r="DL9" s="624"/>
      <c r="DM9" s="624"/>
      <c r="DN9" s="624"/>
      <c r="DO9" s="624"/>
      <c r="DP9" s="625"/>
      <c r="DQ9" s="632">
        <v>686964</v>
      </c>
      <c r="DR9" s="624"/>
      <c r="DS9" s="624"/>
      <c r="DT9" s="624"/>
      <c r="DU9" s="624"/>
      <c r="DV9" s="624"/>
      <c r="DW9" s="624"/>
      <c r="DX9" s="624"/>
      <c r="DY9" s="624"/>
      <c r="DZ9" s="624"/>
      <c r="EA9" s="624"/>
      <c r="EB9" s="624"/>
      <c r="EC9" s="633"/>
    </row>
    <row r="10" spans="2:143" ht="11.25" customHeight="1" x14ac:dyDescent="0.15">
      <c r="B10" s="620" t="s">
        <v>248</v>
      </c>
      <c r="C10" s="621"/>
      <c r="D10" s="621"/>
      <c r="E10" s="621"/>
      <c r="F10" s="621"/>
      <c r="G10" s="621"/>
      <c r="H10" s="621"/>
      <c r="I10" s="621"/>
      <c r="J10" s="621"/>
      <c r="K10" s="621"/>
      <c r="L10" s="621"/>
      <c r="M10" s="621"/>
      <c r="N10" s="621"/>
      <c r="O10" s="621"/>
      <c r="P10" s="621"/>
      <c r="Q10" s="622"/>
      <c r="R10" s="623" t="s">
        <v>138</v>
      </c>
      <c r="S10" s="624"/>
      <c r="T10" s="624"/>
      <c r="U10" s="624"/>
      <c r="V10" s="624"/>
      <c r="W10" s="624"/>
      <c r="X10" s="624"/>
      <c r="Y10" s="625"/>
      <c r="Z10" s="626" t="s">
        <v>237</v>
      </c>
      <c r="AA10" s="626"/>
      <c r="AB10" s="626"/>
      <c r="AC10" s="626"/>
      <c r="AD10" s="627" t="s">
        <v>138</v>
      </c>
      <c r="AE10" s="627"/>
      <c r="AF10" s="627"/>
      <c r="AG10" s="627"/>
      <c r="AH10" s="627"/>
      <c r="AI10" s="627"/>
      <c r="AJ10" s="627"/>
      <c r="AK10" s="627"/>
      <c r="AL10" s="628" t="s">
        <v>237</v>
      </c>
      <c r="AM10" s="629"/>
      <c r="AN10" s="629"/>
      <c r="AO10" s="630"/>
      <c r="AP10" s="620" t="s">
        <v>249</v>
      </c>
      <c r="AQ10" s="621"/>
      <c r="AR10" s="621"/>
      <c r="AS10" s="621"/>
      <c r="AT10" s="621"/>
      <c r="AU10" s="621"/>
      <c r="AV10" s="621"/>
      <c r="AW10" s="621"/>
      <c r="AX10" s="621"/>
      <c r="AY10" s="621"/>
      <c r="AZ10" s="621"/>
      <c r="BA10" s="621"/>
      <c r="BB10" s="621"/>
      <c r="BC10" s="621"/>
      <c r="BD10" s="621"/>
      <c r="BE10" s="621"/>
      <c r="BF10" s="622"/>
      <c r="BG10" s="623">
        <v>48047</v>
      </c>
      <c r="BH10" s="624"/>
      <c r="BI10" s="624"/>
      <c r="BJ10" s="624"/>
      <c r="BK10" s="624"/>
      <c r="BL10" s="624"/>
      <c r="BM10" s="624"/>
      <c r="BN10" s="625"/>
      <c r="BO10" s="626">
        <v>1.5</v>
      </c>
      <c r="BP10" s="626"/>
      <c r="BQ10" s="626"/>
      <c r="BR10" s="626"/>
      <c r="BS10" s="627" t="s">
        <v>180</v>
      </c>
      <c r="BT10" s="627"/>
      <c r="BU10" s="627"/>
      <c r="BV10" s="627"/>
      <c r="BW10" s="627"/>
      <c r="BX10" s="627"/>
      <c r="BY10" s="627"/>
      <c r="BZ10" s="627"/>
      <c r="CA10" s="627"/>
      <c r="CB10" s="631"/>
      <c r="CD10" s="620" t="s">
        <v>250</v>
      </c>
      <c r="CE10" s="621"/>
      <c r="CF10" s="621"/>
      <c r="CG10" s="621"/>
      <c r="CH10" s="621"/>
      <c r="CI10" s="621"/>
      <c r="CJ10" s="621"/>
      <c r="CK10" s="621"/>
      <c r="CL10" s="621"/>
      <c r="CM10" s="621"/>
      <c r="CN10" s="621"/>
      <c r="CO10" s="621"/>
      <c r="CP10" s="621"/>
      <c r="CQ10" s="622"/>
      <c r="CR10" s="623" t="s">
        <v>237</v>
      </c>
      <c r="CS10" s="624"/>
      <c r="CT10" s="624"/>
      <c r="CU10" s="624"/>
      <c r="CV10" s="624"/>
      <c r="CW10" s="624"/>
      <c r="CX10" s="624"/>
      <c r="CY10" s="625"/>
      <c r="CZ10" s="626" t="s">
        <v>237</v>
      </c>
      <c r="DA10" s="626"/>
      <c r="DB10" s="626"/>
      <c r="DC10" s="626"/>
      <c r="DD10" s="632" t="s">
        <v>180</v>
      </c>
      <c r="DE10" s="624"/>
      <c r="DF10" s="624"/>
      <c r="DG10" s="624"/>
      <c r="DH10" s="624"/>
      <c r="DI10" s="624"/>
      <c r="DJ10" s="624"/>
      <c r="DK10" s="624"/>
      <c r="DL10" s="624"/>
      <c r="DM10" s="624"/>
      <c r="DN10" s="624"/>
      <c r="DO10" s="624"/>
      <c r="DP10" s="625"/>
      <c r="DQ10" s="632" t="s">
        <v>138</v>
      </c>
      <c r="DR10" s="624"/>
      <c r="DS10" s="624"/>
      <c r="DT10" s="624"/>
      <c r="DU10" s="624"/>
      <c r="DV10" s="624"/>
      <c r="DW10" s="624"/>
      <c r="DX10" s="624"/>
      <c r="DY10" s="624"/>
      <c r="DZ10" s="624"/>
      <c r="EA10" s="624"/>
      <c r="EB10" s="624"/>
      <c r="EC10" s="633"/>
    </row>
    <row r="11" spans="2:143" ht="11.25" customHeight="1" x14ac:dyDescent="0.15">
      <c r="B11" s="620" t="s">
        <v>251</v>
      </c>
      <c r="C11" s="621"/>
      <c r="D11" s="621"/>
      <c r="E11" s="621"/>
      <c r="F11" s="621"/>
      <c r="G11" s="621"/>
      <c r="H11" s="621"/>
      <c r="I11" s="621"/>
      <c r="J11" s="621"/>
      <c r="K11" s="621"/>
      <c r="L11" s="621"/>
      <c r="M11" s="621"/>
      <c r="N11" s="621"/>
      <c r="O11" s="621"/>
      <c r="P11" s="621"/>
      <c r="Q11" s="622"/>
      <c r="R11" s="623">
        <v>168155</v>
      </c>
      <c r="S11" s="624"/>
      <c r="T11" s="624"/>
      <c r="U11" s="624"/>
      <c r="V11" s="624"/>
      <c r="W11" s="624"/>
      <c r="X11" s="624"/>
      <c r="Y11" s="625"/>
      <c r="Z11" s="628">
        <v>1.2</v>
      </c>
      <c r="AA11" s="629"/>
      <c r="AB11" s="629"/>
      <c r="AC11" s="635"/>
      <c r="AD11" s="632">
        <v>168155</v>
      </c>
      <c r="AE11" s="624"/>
      <c r="AF11" s="624"/>
      <c r="AG11" s="624"/>
      <c r="AH11" s="624"/>
      <c r="AI11" s="624"/>
      <c r="AJ11" s="624"/>
      <c r="AK11" s="625"/>
      <c r="AL11" s="628">
        <v>4.5999999999999996</v>
      </c>
      <c r="AM11" s="629"/>
      <c r="AN11" s="629"/>
      <c r="AO11" s="630"/>
      <c r="AP11" s="620" t="s">
        <v>252</v>
      </c>
      <c r="AQ11" s="621"/>
      <c r="AR11" s="621"/>
      <c r="AS11" s="621"/>
      <c r="AT11" s="621"/>
      <c r="AU11" s="621"/>
      <c r="AV11" s="621"/>
      <c r="AW11" s="621"/>
      <c r="AX11" s="621"/>
      <c r="AY11" s="621"/>
      <c r="AZ11" s="621"/>
      <c r="BA11" s="621"/>
      <c r="BB11" s="621"/>
      <c r="BC11" s="621"/>
      <c r="BD11" s="621"/>
      <c r="BE11" s="621"/>
      <c r="BF11" s="622"/>
      <c r="BG11" s="623">
        <v>67208</v>
      </c>
      <c r="BH11" s="624"/>
      <c r="BI11" s="624"/>
      <c r="BJ11" s="624"/>
      <c r="BK11" s="624"/>
      <c r="BL11" s="624"/>
      <c r="BM11" s="624"/>
      <c r="BN11" s="625"/>
      <c r="BO11" s="626">
        <v>2.1</v>
      </c>
      <c r="BP11" s="626"/>
      <c r="BQ11" s="626"/>
      <c r="BR11" s="626"/>
      <c r="BS11" s="627" t="s">
        <v>237</v>
      </c>
      <c r="BT11" s="627"/>
      <c r="BU11" s="627"/>
      <c r="BV11" s="627"/>
      <c r="BW11" s="627"/>
      <c r="BX11" s="627"/>
      <c r="BY11" s="627"/>
      <c r="BZ11" s="627"/>
      <c r="CA11" s="627"/>
      <c r="CB11" s="631"/>
      <c r="CD11" s="620" t="s">
        <v>253</v>
      </c>
      <c r="CE11" s="621"/>
      <c r="CF11" s="621"/>
      <c r="CG11" s="621"/>
      <c r="CH11" s="621"/>
      <c r="CI11" s="621"/>
      <c r="CJ11" s="621"/>
      <c r="CK11" s="621"/>
      <c r="CL11" s="621"/>
      <c r="CM11" s="621"/>
      <c r="CN11" s="621"/>
      <c r="CO11" s="621"/>
      <c r="CP11" s="621"/>
      <c r="CQ11" s="622"/>
      <c r="CR11" s="623">
        <v>2355900</v>
      </c>
      <c r="CS11" s="624"/>
      <c r="CT11" s="624"/>
      <c r="CU11" s="624"/>
      <c r="CV11" s="624"/>
      <c r="CW11" s="624"/>
      <c r="CX11" s="624"/>
      <c r="CY11" s="625"/>
      <c r="CZ11" s="626">
        <v>18</v>
      </c>
      <c r="DA11" s="626"/>
      <c r="DB11" s="626"/>
      <c r="DC11" s="626"/>
      <c r="DD11" s="632">
        <v>2114228</v>
      </c>
      <c r="DE11" s="624"/>
      <c r="DF11" s="624"/>
      <c r="DG11" s="624"/>
      <c r="DH11" s="624"/>
      <c r="DI11" s="624"/>
      <c r="DJ11" s="624"/>
      <c r="DK11" s="624"/>
      <c r="DL11" s="624"/>
      <c r="DM11" s="624"/>
      <c r="DN11" s="624"/>
      <c r="DO11" s="624"/>
      <c r="DP11" s="625"/>
      <c r="DQ11" s="632">
        <v>291079</v>
      </c>
      <c r="DR11" s="624"/>
      <c r="DS11" s="624"/>
      <c r="DT11" s="624"/>
      <c r="DU11" s="624"/>
      <c r="DV11" s="624"/>
      <c r="DW11" s="624"/>
      <c r="DX11" s="624"/>
      <c r="DY11" s="624"/>
      <c r="DZ11" s="624"/>
      <c r="EA11" s="624"/>
      <c r="EB11" s="624"/>
      <c r="EC11" s="633"/>
    </row>
    <row r="12" spans="2:143" ht="11.25" customHeight="1" x14ac:dyDescent="0.15">
      <c r="B12" s="620" t="s">
        <v>254</v>
      </c>
      <c r="C12" s="621"/>
      <c r="D12" s="621"/>
      <c r="E12" s="621"/>
      <c r="F12" s="621"/>
      <c r="G12" s="621"/>
      <c r="H12" s="621"/>
      <c r="I12" s="621"/>
      <c r="J12" s="621"/>
      <c r="K12" s="621"/>
      <c r="L12" s="621"/>
      <c r="M12" s="621"/>
      <c r="N12" s="621"/>
      <c r="O12" s="621"/>
      <c r="P12" s="621"/>
      <c r="Q12" s="622"/>
      <c r="R12" s="623" t="s">
        <v>180</v>
      </c>
      <c r="S12" s="624"/>
      <c r="T12" s="624"/>
      <c r="U12" s="624"/>
      <c r="V12" s="624"/>
      <c r="W12" s="624"/>
      <c r="X12" s="624"/>
      <c r="Y12" s="625"/>
      <c r="Z12" s="626" t="s">
        <v>180</v>
      </c>
      <c r="AA12" s="626"/>
      <c r="AB12" s="626"/>
      <c r="AC12" s="626"/>
      <c r="AD12" s="627" t="s">
        <v>138</v>
      </c>
      <c r="AE12" s="627"/>
      <c r="AF12" s="627"/>
      <c r="AG12" s="627"/>
      <c r="AH12" s="627"/>
      <c r="AI12" s="627"/>
      <c r="AJ12" s="627"/>
      <c r="AK12" s="627"/>
      <c r="AL12" s="628" t="s">
        <v>138</v>
      </c>
      <c r="AM12" s="629"/>
      <c r="AN12" s="629"/>
      <c r="AO12" s="630"/>
      <c r="AP12" s="620" t="s">
        <v>255</v>
      </c>
      <c r="AQ12" s="621"/>
      <c r="AR12" s="621"/>
      <c r="AS12" s="621"/>
      <c r="AT12" s="621"/>
      <c r="AU12" s="621"/>
      <c r="AV12" s="621"/>
      <c r="AW12" s="621"/>
      <c r="AX12" s="621"/>
      <c r="AY12" s="621"/>
      <c r="AZ12" s="621"/>
      <c r="BA12" s="621"/>
      <c r="BB12" s="621"/>
      <c r="BC12" s="621"/>
      <c r="BD12" s="621"/>
      <c r="BE12" s="621"/>
      <c r="BF12" s="622"/>
      <c r="BG12" s="623">
        <v>2734524</v>
      </c>
      <c r="BH12" s="624"/>
      <c r="BI12" s="624"/>
      <c r="BJ12" s="624"/>
      <c r="BK12" s="624"/>
      <c r="BL12" s="624"/>
      <c r="BM12" s="624"/>
      <c r="BN12" s="625"/>
      <c r="BO12" s="626">
        <v>85.5</v>
      </c>
      <c r="BP12" s="626"/>
      <c r="BQ12" s="626"/>
      <c r="BR12" s="626"/>
      <c r="BS12" s="627" t="s">
        <v>237</v>
      </c>
      <c r="BT12" s="627"/>
      <c r="BU12" s="627"/>
      <c r="BV12" s="627"/>
      <c r="BW12" s="627"/>
      <c r="BX12" s="627"/>
      <c r="BY12" s="627"/>
      <c r="BZ12" s="627"/>
      <c r="CA12" s="627"/>
      <c r="CB12" s="631"/>
      <c r="CD12" s="620" t="s">
        <v>256</v>
      </c>
      <c r="CE12" s="621"/>
      <c r="CF12" s="621"/>
      <c r="CG12" s="621"/>
      <c r="CH12" s="621"/>
      <c r="CI12" s="621"/>
      <c r="CJ12" s="621"/>
      <c r="CK12" s="621"/>
      <c r="CL12" s="621"/>
      <c r="CM12" s="621"/>
      <c r="CN12" s="621"/>
      <c r="CO12" s="621"/>
      <c r="CP12" s="621"/>
      <c r="CQ12" s="622"/>
      <c r="CR12" s="623">
        <v>387927</v>
      </c>
      <c r="CS12" s="624"/>
      <c r="CT12" s="624"/>
      <c r="CU12" s="624"/>
      <c r="CV12" s="624"/>
      <c r="CW12" s="624"/>
      <c r="CX12" s="624"/>
      <c r="CY12" s="625"/>
      <c r="CZ12" s="626">
        <v>3</v>
      </c>
      <c r="DA12" s="626"/>
      <c r="DB12" s="626"/>
      <c r="DC12" s="626"/>
      <c r="DD12" s="632">
        <v>9383</v>
      </c>
      <c r="DE12" s="624"/>
      <c r="DF12" s="624"/>
      <c r="DG12" s="624"/>
      <c r="DH12" s="624"/>
      <c r="DI12" s="624"/>
      <c r="DJ12" s="624"/>
      <c r="DK12" s="624"/>
      <c r="DL12" s="624"/>
      <c r="DM12" s="624"/>
      <c r="DN12" s="624"/>
      <c r="DO12" s="624"/>
      <c r="DP12" s="625"/>
      <c r="DQ12" s="632">
        <v>312271</v>
      </c>
      <c r="DR12" s="624"/>
      <c r="DS12" s="624"/>
      <c r="DT12" s="624"/>
      <c r="DU12" s="624"/>
      <c r="DV12" s="624"/>
      <c r="DW12" s="624"/>
      <c r="DX12" s="624"/>
      <c r="DY12" s="624"/>
      <c r="DZ12" s="624"/>
      <c r="EA12" s="624"/>
      <c r="EB12" s="624"/>
      <c r="EC12" s="633"/>
    </row>
    <row r="13" spans="2:143" ht="11.25" customHeight="1" x14ac:dyDescent="0.15">
      <c r="B13" s="620" t="s">
        <v>257</v>
      </c>
      <c r="C13" s="621"/>
      <c r="D13" s="621"/>
      <c r="E13" s="621"/>
      <c r="F13" s="621"/>
      <c r="G13" s="621"/>
      <c r="H13" s="621"/>
      <c r="I13" s="621"/>
      <c r="J13" s="621"/>
      <c r="K13" s="621"/>
      <c r="L13" s="621"/>
      <c r="M13" s="621"/>
      <c r="N13" s="621"/>
      <c r="O13" s="621"/>
      <c r="P13" s="621"/>
      <c r="Q13" s="622"/>
      <c r="R13" s="623" t="s">
        <v>180</v>
      </c>
      <c r="S13" s="624"/>
      <c r="T13" s="624"/>
      <c r="U13" s="624"/>
      <c r="V13" s="624"/>
      <c r="W13" s="624"/>
      <c r="X13" s="624"/>
      <c r="Y13" s="625"/>
      <c r="Z13" s="626" t="s">
        <v>237</v>
      </c>
      <c r="AA13" s="626"/>
      <c r="AB13" s="626"/>
      <c r="AC13" s="626"/>
      <c r="AD13" s="627" t="s">
        <v>237</v>
      </c>
      <c r="AE13" s="627"/>
      <c r="AF13" s="627"/>
      <c r="AG13" s="627"/>
      <c r="AH13" s="627"/>
      <c r="AI13" s="627"/>
      <c r="AJ13" s="627"/>
      <c r="AK13" s="627"/>
      <c r="AL13" s="628" t="s">
        <v>180</v>
      </c>
      <c r="AM13" s="629"/>
      <c r="AN13" s="629"/>
      <c r="AO13" s="630"/>
      <c r="AP13" s="620" t="s">
        <v>258</v>
      </c>
      <c r="AQ13" s="621"/>
      <c r="AR13" s="621"/>
      <c r="AS13" s="621"/>
      <c r="AT13" s="621"/>
      <c r="AU13" s="621"/>
      <c r="AV13" s="621"/>
      <c r="AW13" s="621"/>
      <c r="AX13" s="621"/>
      <c r="AY13" s="621"/>
      <c r="AZ13" s="621"/>
      <c r="BA13" s="621"/>
      <c r="BB13" s="621"/>
      <c r="BC13" s="621"/>
      <c r="BD13" s="621"/>
      <c r="BE13" s="621"/>
      <c r="BF13" s="622"/>
      <c r="BG13" s="623">
        <v>2733963</v>
      </c>
      <c r="BH13" s="624"/>
      <c r="BI13" s="624"/>
      <c r="BJ13" s="624"/>
      <c r="BK13" s="624"/>
      <c r="BL13" s="624"/>
      <c r="BM13" s="624"/>
      <c r="BN13" s="625"/>
      <c r="BO13" s="626">
        <v>85.5</v>
      </c>
      <c r="BP13" s="626"/>
      <c r="BQ13" s="626"/>
      <c r="BR13" s="626"/>
      <c r="BS13" s="627" t="s">
        <v>237</v>
      </c>
      <c r="BT13" s="627"/>
      <c r="BU13" s="627"/>
      <c r="BV13" s="627"/>
      <c r="BW13" s="627"/>
      <c r="BX13" s="627"/>
      <c r="BY13" s="627"/>
      <c r="BZ13" s="627"/>
      <c r="CA13" s="627"/>
      <c r="CB13" s="631"/>
      <c r="CD13" s="620" t="s">
        <v>259</v>
      </c>
      <c r="CE13" s="621"/>
      <c r="CF13" s="621"/>
      <c r="CG13" s="621"/>
      <c r="CH13" s="621"/>
      <c r="CI13" s="621"/>
      <c r="CJ13" s="621"/>
      <c r="CK13" s="621"/>
      <c r="CL13" s="621"/>
      <c r="CM13" s="621"/>
      <c r="CN13" s="621"/>
      <c r="CO13" s="621"/>
      <c r="CP13" s="621"/>
      <c r="CQ13" s="622"/>
      <c r="CR13" s="623">
        <v>2203824</v>
      </c>
      <c r="CS13" s="624"/>
      <c r="CT13" s="624"/>
      <c r="CU13" s="624"/>
      <c r="CV13" s="624"/>
      <c r="CW13" s="624"/>
      <c r="CX13" s="624"/>
      <c r="CY13" s="625"/>
      <c r="CZ13" s="626">
        <v>16.8</v>
      </c>
      <c r="DA13" s="626"/>
      <c r="DB13" s="626"/>
      <c r="DC13" s="626"/>
      <c r="DD13" s="632">
        <v>1717380</v>
      </c>
      <c r="DE13" s="624"/>
      <c r="DF13" s="624"/>
      <c r="DG13" s="624"/>
      <c r="DH13" s="624"/>
      <c r="DI13" s="624"/>
      <c r="DJ13" s="624"/>
      <c r="DK13" s="624"/>
      <c r="DL13" s="624"/>
      <c r="DM13" s="624"/>
      <c r="DN13" s="624"/>
      <c r="DO13" s="624"/>
      <c r="DP13" s="625"/>
      <c r="DQ13" s="632">
        <v>493173</v>
      </c>
      <c r="DR13" s="624"/>
      <c r="DS13" s="624"/>
      <c r="DT13" s="624"/>
      <c r="DU13" s="624"/>
      <c r="DV13" s="624"/>
      <c r="DW13" s="624"/>
      <c r="DX13" s="624"/>
      <c r="DY13" s="624"/>
      <c r="DZ13" s="624"/>
      <c r="EA13" s="624"/>
      <c r="EB13" s="624"/>
      <c r="EC13" s="633"/>
    </row>
    <row r="14" spans="2:143" ht="11.25" customHeight="1" x14ac:dyDescent="0.15">
      <c r="B14" s="620" t="s">
        <v>260</v>
      </c>
      <c r="C14" s="621"/>
      <c r="D14" s="621"/>
      <c r="E14" s="621"/>
      <c r="F14" s="621"/>
      <c r="G14" s="621"/>
      <c r="H14" s="621"/>
      <c r="I14" s="621"/>
      <c r="J14" s="621"/>
      <c r="K14" s="621"/>
      <c r="L14" s="621"/>
      <c r="M14" s="621"/>
      <c r="N14" s="621"/>
      <c r="O14" s="621"/>
      <c r="P14" s="621"/>
      <c r="Q14" s="622"/>
      <c r="R14" s="623" t="s">
        <v>138</v>
      </c>
      <c r="S14" s="624"/>
      <c r="T14" s="624"/>
      <c r="U14" s="624"/>
      <c r="V14" s="624"/>
      <c r="W14" s="624"/>
      <c r="X14" s="624"/>
      <c r="Y14" s="625"/>
      <c r="Z14" s="626" t="s">
        <v>180</v>
      </c>
      <c r="AA14" s="626"/>
      <c r="AB14" s="626"/>
      <c r="AC14" s="626"/>
      <c r="AD14" s="627" t="s">
        <v>180</v>
      </c>
      <c r="AE14" s="627"/>
      <c r="AF14" s="627"/>
      <c r="AG14" s="627"/>
      <c r="AH14" s="627"/>
      <c r="AI14" s="627"/>
      <c r="AJ14" s="627"/>
      <c r="AK14" s="627"/>
      <c r="AL14" s="628" t="s">
        <v>237</v>
      </c>
      <c r="AM14" s="629"/>
      <c r="AN14" s="629"/>
      <c r="AO14" s="630"/>
      <c r="AP14" s="620" t="s">
        <v>261</v>
      </c>
      <c r="AQ14" s="621"/>
      <c r="AR14" s="621"/>
      <c r="AS14" s="621"/>
      <c r="AT14" s="621"/>
      <c r="AU14" s="621"/>
      <c r="AV14" s="621"/>
      <c r="AW14" s="621"/>
      <c r="AX14" s="621"/>
      <c r="AY14" s="621"/>
      <c r="AZ14" s="621"/>
      <c r="BA14" s="621"/>
      <c r="BB14" s="621"/>
      <c r="BC14" s="621"/>
      <c r="BD14" s="621"/>
      <c r="BE14" s="621"/>
      <c r="BF14" s="622"/>
      <c r="BG14" s="623">
        <v>20710</v>
      </c>
      <c r="BH14" s="624"/>
      <c r="BI14" s="624"/>
      <c r="BJ14" s="624"/>
      <c r="BK14" s="624"/>
      <c r="BL14" s="624"/>
      <c r="BM14" s="624"/>
      <c r="BN14" s="625"/>
      <c r="BO14" s="626">
        <v>0.6</v>
      </c>
      <c r="BP14" s="626"/>
      <c r="BQ14" s="626"/>
      <c r="BR14" s="626"/>
      <c r="BS14" s="627" t="s">
        <v>237</v>
      </c>
      <c r="BT14" s="627"/>
      <c r="BU14" s="627"/>
      <c r="BV14" s="627"/>
      <c r="BW14" s="627"/>
      <c r="BX14" s="627"/>
      <c r="BY14" s="627"/>
      <c r="BZ14" s="627"/>
      <c r="CA14" s="627"/>
      <c r="CB14" s="631"/>
      <c r="CD14" s="620" t="s">
        <v>262</v>
      </c>
      <c r="CE14" s="621"/>
      <c r="CF14" s="621"/>
      <c r="CG14" s="621"/>
      <c r="CH14" s="621"/>
      <c r="CI14" s="621"/>
      <c r="CJ14" s="621"/>
      <c r="CK14" s="621"/>
      <c r="CL14" s="621"/>
      <c r="CM14" s="621"/>
      <c r="CN14" s="621"/>
      <c r="CO14" s="621"/>
      <c r="CP14" s="621"/>
      <c r="CQ14" s="622"/>
      <c r="CR14" s="623">
        <v>451422</v>
      </c>
      <c r="CS14" s="624"/>
      <c r="CT14" s="624"/>
      <c r="CU14" s="624"/>
      <c r="CV14" s="624"/>
      <c r="CW14" s="624"/>
      <c r="CX14" s="624"/>
      <c r="CY14" s="625"/>
      <c r="CZ14" s="626">
        <v>3.4</v>
      </c>
      <c r="DA14" s="626"/>
      <c r="DB14" s="626"/>
      <c r="DC14" s="626"/>
      <c r="DD14" s="632">
        <v>201044</v>
      </c>
      <c r="DE14" s="624"/>
      <c r="DF14" s="624"/>
      <c r="DG14" s="624"/>
      <c r="DH14" s="624"/>
      <c r="DI14" s="624"/>
      <c r="DJ14" s="624"/>
      <c r="DK14" s="624"/>
      <c r="DL14" s="624"/>
      <c r="DM14" s="624"/>
      <c r="DN14" s="624"/>
      <c r="DO14" s="624"/>
      <c r="DP14" s="625"/>
      <c r="DQ14" s="632">
        <v>260461</v>
      </c>
      <c r="DR14" s="624"/>
      <c r="DS14" s="624"/>
      <c r="DT14" s="624"/>
      <c r="DU14" s="624"/>
      <c r="DV14" s="624"/>
      <c r="DW14" s="624"/>
      <c r="DX14" s="624"/>
      <c r="DY14" s="624"/>
      <c r="DZ14" s="624"/>
      <c r="EA14" s="624"/>
      <c r="EB14" s="624"/>
      <c r="EC14" s="633"/>
    </row>
    <row r="15" spans="2:143" ht="11.25" customHeight="1" x14ac:dyDescent="0.15">
      <c r="B15" s="620" t="s">
        <v>263</v>
      </c>
      <c r="C15" s="621"/>
      <c r="D15" s="621"/>
      <c r="E15" s="621"/>
      <c r="F15" s="621"/>
      <c r="G15" s="621"/>
      <c r="H15" s="621"/>
      <c r="I15" s="621"/>
      <c r="J15" s="621"/>
      <c r="K15" s="621"/>
      <c r="L15" s="621"/>
      <c r="M15" s="621"/>
      <c r="N15" s="621"/>
      <c r="O15" s="621"/>
      <c r="P15" s="621"/>
      <c r="Q15" s="622"/>
      <c r="R15" s="623" t="s">
        <v>237</v>
      </c>
      <c r="S15" s="624"/>
      <c r="T15" s="624"/>
      <c r="U15" s="624"/>
      <c r="V15" s="624"/>
      <c r="W15" s="624"/>
      <c r="X15" s="624"/>
      <c r="Y15" s="625"/>
      <c r="Z15" s="626" t="s">
        <v>237</v>
      </c>
      <c r="AA15" s="626"/>
      <c r="AB15" s="626"/>
      <c r="AC15" s="626"/>
      <c r="AD15" s="627" t="s">
        <v>237</v>
      </c>
      <c r="AE15" s="627"/>
      <c r="AF15" s="627"/>
      <c r="AG15" s="627"/>
      <c r="AH15" s="627"/>
      <c r="AI15" s="627"/>
      <c r="AJ15" s="627"/>
      <c r="AK15" s="627"/>
      <c r="AL15" s="628" t="s">
        <v>237</v>
      </c>
      <c r="AM15" s="629"/>
      <c r="AN15" s="629"/>
      <c r="AO15" s="630"/>
      <c r="AP15" s="620" t="s">
        <v>264</v>
      </c>
      <c r="AQ15" s="621"/>
      <c r="AR15" s="621"/>
      <c r="AS15" s="621"/>
      <c r="AT15" s="621"/>
      <c r="AU15" s="621"/>
      <c r="AV15" s="621"/>
      <c r="AW15" s="621"/>
      <c r="AX15" s="621"/>
      <c r="AY15" s="621"/>
      <c r="AZ15" s="621"/>
      <c r="BA15" s="621"/>
      <c r="BB15" s="621"/>
      <c r="BC15" s="621"/>
      <c r="BD15" s="621"/>
      <c r="BE15" s="621"/>
      <c r="BF15" s="622"/>
      <c r="BG15" s="623">
        <v>58208</v>
      </c>
      <c r="BH15" s="624"/>
      <c r="BI15" s="624"/>
      <c r="BJ15" s="624"/>
      <c r="BK15" s="624"/>
      <c r="BL15" s="624"/>
      <c r="BM15" s="624"/>
      <c r="BN15" s="625"/>
      <c r="BO15" s="626">
        <v>1.8</v>
      </c>
      <c r="BP15" s="626"/>
      <c r="BQ15" s="626"/>
      <c r="BR15" s="626"/>
      <c r="BS15" s="627" t="s">
        <v>180</v>
      </c>
      <c r="BT15" s="627"/>
      <c r="BU15" s="627"/>
      <c r="BV15" s="627"/>
      <c r="BW15" s="627"/>
      <c r="BX15" s="627"/>
      <c r="BY15" s="627"/>
      <c r="BZ15" s="627"/>
      <c r="CA15" s="627"/>
      <c r="CB15" s="631"/>
      <c r="CD15" s="620" t="s">
        <v>265</v>
      </c>
      <c r="CE15" s="621"/>
      <c r="CF15" s="621"/>
      <c r="CG15" s="621"/>
      <c r="CH15" s="621"/>
      <c r="CI15" s="621"/>
      <c r="CJ15" s="621"/>
      <c r="CK15" s="621"/>
      <c r="CL15" s="621"/>
      <c r="CM15" s="621"/>
      <c r="CN15" s="621"/>
      <c r="CO15" s="621"/>
      <c r="CP15" s="621"/>
      <c r="CQ15" s="622"/>
      <c r="CR15" s="623">
        <v>1000631</v>
      </c>
      <c r="CS15" s="624"/>
      <c r="CT15" s="624"/>
      <c r="CU15" s="624"/>
      <c r="CV15" s="624"/>
      <c r="CW15" s="624"/>
      <c r="CX15" s="624"/>
      <c r="CY15" s="625"/>
      <c r="CZ15" s="626">
        <v>7.6</v>
      </c>
      <c r="DA15" s="626"/>
      <c r="DB15" s="626"/>
      <c r="DC15" s="626"/>
      <c r="DD15" s="632">
        <v>423193</v>
      </c>
      <c r="DE15" s="624"/>
      <c r="DF15" s="624"/>
      <c r="DG15" s="624"/>
      <c r="DH15" s="624"/>
      <c r="DI15" s="624"/>
      <c r="DJ15" s="624"/>
      <c r="DK15" s="624"/>
      <c r="DL15" s="624"/>
      <c r="DM15" s="624"/>
      <c r="DN15" s="624"/>
      <c r="DO15" s="624"/>
      <c r="DP15" s="625"/>
      <c r="DQ15" s="632">
        <v>485245</v>
      </c>
      <c r="DR15" s="624"/>
      <c r="DS15" s="624"/>
      <c r="DT15" s="624"/>
      <c r="DU15" s="624"/>
      <c r="DV15" s="624"/>
      <c r="DW15" s="624"/>
      <c r="DX15" s="624"/>
      <c r="DY15" s="624"/>
      <c r="DZ15" s="624"/>
      <c r="EA15" s="624"/>
      <c r="EB15" s="624"/>
      <c r="EC15" s="633"/>
    </row>
    <row r="16" spans="2:143" ht="11.25" customHeight="1" x14ac:dyDescent="0.15">
      <c r="B16" s="620" t="s">
        <v>266</v>
      </c>
      <c r="C16" s="621"/>
      <c r="D16" s="621"/>
      <c r="E16" s="621"/>
      <c r="F16" s="621"/>
      <c r="G16" s="621"/>
      <c r="H16" s="621"/>
      <c r="I16" s="621"/>
      <c r="J16" s="621"/>
      <c r="K16" s="621"/>
      <c r="L16" s="621"/>
      <c r="M16" s="621"/>
      <c r="N16" s="621"/>
      <c r="O16" s="621"/>
      <c r="P16" s="621"/>
      <c r="Q16" s="622"/>
      <c r="R16" s="623">
        <v>3699</v>
      </c>
      <c r="S16" s="624"/>
      <c r="T16" s="624"/>
      <c r="U16" s="624"/>
      <c r="V16" s="624"/>
      <c r="W16" s="624"/>
      <c r="X16" s="624"/>
      <c r="Y16" s="625"/>
      <c r="Z16" s="626">
        <v>0</v>
      </c>
      <c r="AA16" s="626"/>
      <c r="AB16" s="626"/>
      <c r="AC16" s="626"/>
      <c r="AD16" s="627">
        <v>3699</v>
      </c>
      <c r="AE16" s="627"/>
      <c r="AF16" s="627"/>
      <c r="AG16" s="627"/>
      <c r="AH16" s="627"/>
      <c r="AI16" s="627"/>
      <c r="AJ16" s="627"/>
      <c r="AK16" s="627"/>
      <c r="AL16" s="628">
        <v>0.1</v>
      </c>
      <c r="AM16" s="629"/>
      <c r="AN16" s="629"/>
      <c r="AO16" s="630"/>
      <c r="AP16" s="620" t="s">
        <v>267</v>
      </c>
      <c r="AQ16" s="621"/>
      <c r="AR16" s="621"/>
      <c r="AS16" s="621"/>
      <c r="AT16" s="621"/>
      <c r="AU16" s="621"/>
      <c r="AV16" s="621"/>
      <c r="AW16" s="621"/>
      <c r="AX16" s="621"/>
      <c r="AY16" s="621"/>
      <c r="AZ16" s="621"/>
      <c r="BA16" s="621"/>
      <c r="BB16" s="621"/>
      <c r="BC16" s="621"/>
      <c r="BD16" s="621"/>
      <c r="BE16" s="621"/>
      <c r="BF16" s="622"/>
      <c r="BG16" s="623" t="s">
        <v>180</v>
      </c>
      <c r="BH16" s="624"/>
      <c r="BI16" s="624"/>
      <c r="BJ16" s="624"/>
      <c r="BK16" s="624"/>
      <c r="BL16" s="624"/>
      <c r="BM16" s="624"/>
      <c r="BN16" s="625"/>
      <c r="BO16" s="626" t="s">
        <v>180</v>
      </c>
      <c r="BP16" s="626"/>
      <c r="BQ16" s="626"/>
      <c r="BR16" s="626"/>
      <c r="BS16" s="627" t="s">
        <v>180</v>
      </c>
      <c r="BT16" s="627"/>
      <c r="BU16" s="627"/>
      <c r="BV16" s="627"/>
      <c r="BW16" s="627"/>
      <c r="BX16" s="627"/>
      <c r="BY16" s="627"/>
      <c r="BZ16" s="627"/>
      <c r="CA16" s="627"/>
      <c r="CB16" s="631"/>
      <c r="CD16" s="620" t="s">
        <v>268</v>
      </c>
      <c r="CE16" s="621"/>
      <c r="CF16" s="621"/>
      <c r="CG16" s="621"/>
      <c r="CH16" s="621"/>
      <c r="CI16" s="621"/>
      <c r="CJ16" s="621"/>
      <c r="CK16" s="621"/>
      <c r="CL16" s="621"/>
      <c r="CM16" s="621"/>
      <c r="CN16" s="621"/>
      <c r="CO16" s="621"/>
      <c r="CP16" s="621"/>
      <c r="CQ16" s="622"/>
      <c r="CR16" s="623">
        <v>916131</v>
      </c>
      <c r="CS16" s="624"/>
      <c r="CT16" s="624"/>
      <c r="CU16" s="624"/>
      <c r="CV16" s="624"/>
      <c r="CW16" s="624"/>
      <c r="CX16" s="624"/>
      <c r="CY16" s="625"/>
      <c r="CZ16" s="626">
        <v>7</v>
      </c>
      <c r="DA16" s="626"/>
      <c r="DB16" s="626"/>
      <c r="DC16" s="626"/>
      <c r="DD16" s="632" t="s">
        <v>237</v>
      </c>
      <c r="DE16" s="624"/>
      <c r="DF16" s="624"/>
      <c r="DG16" s="624"/>
      <c r="DH16" s="624"/>
      <c r="DI16" s="624"/>
      <c r="DJ16" s="624"/>
      <c r="DK16" s="624"/>
      <c r="DL16" s="624"/>
      <c r="DM16" s="624"/>
      <c r="DN16" s="624"/>
      <c r="DO16" s="624"/>
      <c r="DP16" s="625"/>
      <c r="DQ16" s="632">
        <v>9215</v>
      </c>
      <c r="DR16" s="624"/>
      <c r="DS16" s="624"/>
      <c r="DT16" s="624"/>
      <c r="DU16" s="624"/>
      <c r="DV16" s="624"/>
      <c r="DW16" s="624"/>
      <c r="DX16" s="624"/>
      <c r="DY16" s="624"/>
      <c r="DZ16" s="624"/>
      <c r="EA16" s="624"/>
      <c r="EB16" s="624"/>
      <c r="EC16" s="633"/>
    </row>
    <row r="17" spans="2:133" ht="11.25" customHeight="1" x14ac:dyDescent="0.15">
      <c r="B17" s="620" t="s">
        <v>269</v>
      </c>
      <c r="C17" s="621"/>
      <c r="D17" s="621"/>
      <c r="E17" s="621"/>
      <c r="F17" s="621"/>
      <c r="G17" s="621"/>
      <c r="H17" s="621"/>
      <c r="I17" s="621"/>
      <c r="J17" s="621"/>
      <c r="K17" s="621"/>
      <c r="L17" s="621"/>
      <c r="M17" s="621"/>
      <c r="N17" s="621"/>
      <c r="O17" s="621"/>
      <c r="P17" s="621"/>
      <c r="Q17" s="622"/>
      <c r="R17" s="623">
        <v>22047</v>
      </c>
      <c r="S17" s="624"/>
      <c r="T17" s="624"/>
      <c r="U17" s="624"/>
      <c r="V17" s="624"/>
      <c r="W17" s="624"/>
      <c r="X17" s="624"/>
      <c r="Y17" s="625"/>
      <c r="Z17" s="626">
        <v>0.2</v>
      </c>
      <c r="AA17" s="626"/>
      <c r="AB17" s="626"/>
      <c r="AC17" s="626"/>
      <c r="AD17" s="627">
        <v>22047</v>
      </c>
      <c r="AE17" s="627"/>
      <c r="AF17" s="627"/>
      <c r="AG17" s="627"/>
      <c r="AH17" s="627"/>
      <c r="AI17" s="627"/>
      <c r="AJ17" s="627"/>
      <c r="AK17" s="627"/>
      <c r="AL17" s="628">
        <v>0.6</v>
      </c>
      <c r="AM17" s="629"/>
      <c r="AN17" s="629"/>
      <c r="AO17" s="630"/>
      <c r="AP17" s="620" t="s">
        <v>270</v>
      </c>
      <c r="AQ17" s="621"/>
      <c r="AR17" s="621"/>
      <c r="AS17" s="621"/>
      <c r="AT17" s="621"/>
      <c r="AU17" s="621"/>
      <c r="AV17" s="621"/>
      <c r="AW17" s="621"/>
      <c r="AX17" s="621"/>
      <c r="AY17" s="621"/>
      <c r="AZ17" s="621"/>
      <c r="BA17" s="621"/>
      <c r="BB17" s="621"/>
      <c r="BC17" s="621"/>
      <c r="BD17" s="621"/>
      <c r="BE17" s="621"/>
      <c r="BF17" s="622"/>
      <c r="BG17" s="623" t="s">
        <v>138</v>
      </c>
      <c r="BH17" s="624"/>
      <c r="BI17" s="624"/>
      <c r="BJ17" s="624"/>
      <c r="BK17" s="624"/>
      <c r="BL17" s="624"/>
      <c r="BM17" s="624"/>
      <c r="BN17" s="625"/>
      <c r="BO17" s="626" t="s">
        <v>138</v>
      </c>
      <c r="BP17" s="626"/>
      <c r="BQ17" s="626"/>
      <c r="BR17" s="626"/>
      <c r="BS17" s="627" t="s">
        <v>180</v>
      </c>
      <c r="BT17" s="627"/>
      <c r="BU17" s="627"/>
      <c r="BV17" s="627"/>
      <c r="BW17" s="627"/>
      <c r="BX17" s="627"/>
      <c r="BY17" s="627"/>
      <c r="BZ17" s="627"/>
      <c r="CA17" s="627"/>
      <c r="CB17" s="631"/>
      <c r="CD17" s="620" t="s">
        <v>271</v>
      </c>
      <c r="CE17" s="621"/>
      <c r="CF17" s="621"/>
      <c r="CG17" s="621"/>
      <c r="CH17" s="621"/>
      <c r="CI17" s="621"/>
      <c r="CJ17" s="621"/>
      <c r="CK17" s="621"/>
      <c r="CL17" s="621"/>
      <c r="CM17" s="621"/>
      <c r="CN17" s="621"/>
      <c r="CO17" s="621"/>
      <c r="CP17" s="621"/>
      <c r="CQ17" s="622"/>
      <c r="CR17" s="623">
        <v>568787</v>
      </c>
      <c r="CS17" s="624"/>
      <c r="CT17" s="624"/>
      <c r="CU17" s="624"/>
      <c r="CV17" s="624"/>
      <c r="CW17" s="624"/>
      <c r="CX17" s="624"/>
      <c r="CY17" s="625"/>
      <c r="CZ17" s="626">
        <v>4.3</v>
      </c>
      <c r="DA17" s="626"/>
      <c r="DB17" s="626"/>
      <c r="DC17" s="626"/>
      <c r="DD17" s="632" t="s">
        <v>180</v>
      </c>
      <c r="DE17" s="624"/>
      <c r="DF17" s="624"/>
      <c r="DG17" s="624"/>
      <c r="DH17" s="624"/>
      <c r="DI17" s="624"/>
      <c r="DJ17" s="624"/>
      <c r="DK17" s="624"/>
      <c r="DL17" s="624"/>
      <c r="DM17" s="624"/>
      <c r="DN17" s="624"/>
      <c r="DO17" s="624"/>
      <c r="DP17" s="625"/>
      <c r="DQ17" s="632">
        <v>326434</v>
      </c>
      <c r="DR17" s="624"/>
      <c r="DS17" s="624"/>
      <c r="DT17" s="624"/>
      <c r="DU17" s="624"/>
      <c r="DV17" s="624"/>
      <c r="DW17" s="624"/>
      <c r="DX17" s="624"/>
      <c r="DY17" s="624"/>
      <c r="DZ17" s="624"/>
      <c r="EA17" s="624"/>
      <c r="EB17" s="624"/>
      <c r="EC17" s="633"/>
    </row>
    <row r="18" spans="2:133" ht="11.25" customHeight="1" x14ac:dyDescent="0.15">
      <c r="B18" s="620" t="s">
        <v>272</v>
      </c>
      <c r="C18" s="621"/>
      <c r="D18" s="621"/>
      <c r="E18" s="621"/>
      <c r="F18" s="621"/>
      <c r="G18" s="621"/>
      <c r="H18" s="621"/>
      <c r="I18" s="621"/>
      <c r="J18" s="621"/>
      <c r="K18" s="621"/>
      <c r="L18" s="621"/>
      <c r="M18" s="621"/>
      <c r="N18" s="621"/>
      <c r="O18" s="621"/>
      <c r="P18" s="621"/>
      <c r="Q18" s="622"/>
      <c r="R18" s="623">
        <v>7170</v>
      </c>
      <c r="S18" s="624"/>
      <c r="T18" s="624"/>
      <c r="U18" s="624"/>
      <c r="V18" s="624"/>
      <c r="W18" s="624"/>
      <c r="X18" s="624"/>
      <c r="Y18" s="625"/>
      <c r="Z18" s="626">
        <v>0.1</v>
      </c>
      <c r="AA18" s="626"/>
      <c r="AB18" s="626"/>
      <c r="AC18" s="626"/>
      <c r="AD18" s="627">
        <v>7170</v>
      </c>
      <c r="AE18" s="627"/>
      <c r="AF18" s="627"/>
      <c r="AG18" s="627"/>
      <c r="AH18" s="627"/>
      <c r="AI18" s="627"/>
      <c r="AJ18" s="627"/>
      <c r="AK18" s="627"/>
      <c r="AL18" s="628">
        <v>0.2</v>
      </c>
      <c r="AM18" s="629"/>
      <c r="AN18" s="629"/>
      <c r="AO18" s="630"/>
      <c r="AP18" s="620" t="s">
        <v>273</v>
      </c>
      <c r="AQ18" s="621"/>
      <c r="AR18" s="621"/>
      <c r="AS18" s="621"/>
      <c r="AT18" s="621"/>
      <c r="AU18" s="621"/>
      <c r="AV18" s="621"/>
      <c r="AW18" s="621"/>
      <c r="AX18" s="621"/>
      <c r="AY18" s="621"/>
      <c r="AZ18" s="621"/>
      <c r="BA18" s="621"/>
      <c r="BB18" s="621"/>
      <c r="BC18" s="621"/>
      <c r="BD18" s="621"/>
      <c r="BE18" s="621"/>
      <c r="BF18" s="622"/>
      <c r="BG18" s="623" t="s">
        <v>180</v>
      </c>
      <c r="BH18" s="624"/>
      <c r="BI18" s="624"/>
      <c r="BJ18" s="624"/>
      <c r="BK18" s="624"/>
      <c r="BL18" s="624"/>
      <c r="BM18" s="624"/>
      <c r="BN18" s="625"/>
      <c r="BO18" s="626" t="s">
        <v>138</v>
      </c>
      <c r="BP18" s="626"/>
      <c r="BQ18" s="626"/>
      <c r="BR18" s="626"/>
      <c r="BS18" s="627" t="s">
        <v>237</v>
      </c>
      <c r="BT18" s="627"/>
      <c r="BU18" s="627"/>
      <c r="BV18" s="627"/>
      <c r="BW18" s="627"/>
      <c r="BX18" s="627"/>
      <c r="BY18" s="627"/>
      <c r="BZ18" s="627"/>
      <c r="CA18" s="627"/>
      <c r="CB18" s="631"/>
      <c r="CD18" s="620" t="s">
        <v>274</v>
      </c>
      <c r="CE18" s="621"/>
      <c r="CF18" s="621"/>
      <c r="CG18" s="621"/>
      <c r="CH18" s="621"/>
      <c r="CI18" s="621"/>
      <c r="CJ18" s="621"/>
      <c r="CK18" s="621"/>
      <c r="CL18" s="621"/>
      <c r="CM18" s="621"/>
      <c r="CN18" s="621"/>
      <c r="CO18" s="621"/>
      <c r="CP18" s="621"/>
      <c r="CQ18" s="622"/>
      <c r="CR18" s="623" t="s">
        <v>180</v>
      </c>
      <c r="CS18" s="624"/>
      <c r="CT18" s="624"/>
      <c r="CU18" s="624"/>
      <c r="CV18" s="624"/>
      <c r="CW18" s="624"/>
      <c r="CX18" s="624"/>
      <c r="CY18" s="625"/>
      <c r="CZ18" s="626" t="s">
        <v>138</v>
      </c>
      <c r="DA18" s="626"/>
      <c r="DB18" s="626"/>
      <c r="DC18" s="626"/>
      <c r="DD18" s="632" t="s">
        <v>237</v>
      </c>
      <c r="DE18" s="624"/>
      <c r="DF18" s="624"/>
      <c r="DG18" s="624"/>
      <c r="DH18" s="624"/>
      <c r="DI18" s="624"/>
      <c r="DJ18" s="624"/>
      <c r="DK18" s="624"/>
      <c r="DL18" s="624"/>
      <c r="DM18" s="624"/>
      <c r="DN18" s="624"/>
      <c r="DO18" s="624"/>
      <c r="DP18" s="625"/>
      <c r="DQ18" s="632" t="s">
        <v>180</v>
      </c>
      <c r="DR18" s="624"/>
      <c r="DS18" s="624"/>
      <c r="DT18" s="624"/>
      <c r="DU18" s="624"/>
      <c r="DV18" s="624"/>
      <c r="DW18" s="624"/>
      <c r="DX18" s="624"/>
      <c r="DY18" s="624"/>
      <c r="DZ18" s="624"/>
      <c r="EA18" s="624"/>
      <c r="EB18" s="624"/>
      <c r="EC18" s="633"/>
    </row>
    <row r="19" spans="2:133" ht="11.25" customHeight="1" x14ac:dyDescent="0.15">
      <c r="B19" s="620" t="s">
        <v>275</v>
      </c>
      <c r="C19" s="621"/>
      <c r="D19" s="621"/>
      <c r="E19" s="621"/>
      <c r="F19" s="621"/>
      <c r="G19" s="621"/>
      <c r="H19" s="621"/>
      <c r="I19" s="621"/>
      <c r="J19" s="621"/>
      <c r="K19" s="621"/>
      <c r="L19" s="621"/>
      <c r="M19" s="621"/>
      <c r="N19" s="621"/>
      <c r="O19" s="621"/>
      <c r="P19" s="621"/>
      <c r="Q19" s="622"/>
      <c r="R19" s="623">
        <v>7170</v>
      </c>
      <c r="S19" s="624"/>
      <c r="T19" s="624"/>
      <c r="U19" s="624"/>
      <c r="V19" s="624"/>
      <c r="W19" s="624"/>
      <c r="X19" s="624"/>
      <c r="Y19" s="625"/>
      <c r="Z19" s="626">
        <v>0.1</v>
      </c>
      <c r="AA19" s="626"/>
      <c r="AB19" s="626"/>
      <c r="AC19" s="626"/>
      <c r="AD19" s="627">
        <v>7170</v>
      </c>
      <c r="AE19" s="627"/>
      <c r="AF19" s="627"/>
      <c r="AG19" s="627"/>
      <c r="AH19" s="627"/>
      <c r="AI19" s="627"/>
      <c r="AJ19" s="627"/>
      <c r="AK19" s="627"/>
      <c r="AL19" s="628">
        <v>0.2</v>
      </c>
      <c r="AM19" s="629"/>
      <c r="AN19" s="629"/>
      <c r="AO19" s="630"/>
      <c r="AP19" s="620" t="s">
        <v>276</v>
      </c>
      <c r="AQ19" s="621"/>
      <c r="AR19" s="621"/>
      <c r="AS19" s="621"/>
      <c r="AT19" s="621"/>
      <c r="AU19" s="621"/>
      <c r="AV19" s="621"/>
      <c r="AW19" s="621"/>
      <c r="AX19" s="621"/>
      <c r="AY19" s="621"/>
      <c r="AZ19" s="621"/>
      <c r="BA19" s="621"/>
      <c r="BB19" s="621"/>
      <c r="BC19" s="621"/>
      <c r="BD19" s="621"/>
      <c r="BE19" s="621"/>
      <c r="BF19" s="622"/>
      <c r="BG19" s="623">
        <v>3040</v>
      </c>
      <c r="BH19" s="624"/>
      <c r="BI19" s="624"/>
      <c r="BJ19" s="624"/>
      <c r="BK19" s="624"/>
      <c r="BL19" s="624"/>
      <c r="BM19" s="624"/>
      <c r="BN19" s="625"/>
      <c r="BO19" s="626">
        <v>0.1</v>
      </c>
      <c r="BP19" s="626"/>
      <c r="BQ19" s="626"/>
      <c r="BR19" s="626"/>
      <c r="BS19" s="627" t="s">
        <v>180</v>
      </c>
      <c r="BT19" s="627"/>
      <c r="BU19" s="627"/>
      <c r="BV19" s="627"/>
      <c r="BW19" s="627"/>
      <c r="BX19" s="627"/>
      <c r="BY19" s="627"/>
      <c r="BZ19" s="627"/>
      <c r="CA19" s="627"/>
      <c r="CB19" s="631"/>
      <c r="CD19" s="620" t="s">
        <v>277</v>
      </c>
      <c r="CE19" s="621"/>
      <c r="CF19" s="621"/>
      <c r="CG19" s="621"/>
      <c r="CH19" s="621"/>
      <c r="CI19" s="621"/>
      <c r="CJ19" s="621"/>
      <c r="CK19" s="621"/>
      <c r="CL19" s="621"/>
      <c r="CM19" s="621"/>
      <c r="CN19" s="621"/>
      <c r="CO19" s="621"/>
      <c r="CP19" s="621"/>
      <c r="CQ19" s="622"/>
      <c r="CR19" s="623" t="s">
        <v>138</v>
      </c>
      <c r="CS19" s="624"/>
      <c r="CT19" s="624"/>
      <c r="CU19" s="624"/>
      <c r="CV19" s="624"/>
      <c r="CW19" s="624"/>
      <c r="CX19" s="624"/>
      <c r="CY19" s="625"/>
      <c r="CZ19" s="626" t="s">
        <v>180</v>
      </c>
      <c r="DA19" s="626"/>
      <c r="DB19" s="626"/>
      <c r="DC19" s="626"/>
      <c r="DD19" s="632" t="s">
        <v>180</v>
      </c>
      <c r="DE19" s="624"/>
      <c r="DF19" s="624"/>
      <c r="DG19" s="624"/>
      <c r="DH19" s="624"/>
      <c r="DI19" s="624"/>
      <c r="DJ19" s="624"/>
      <c r="DK19" s="624"/>
      <c r="DL19" s="624"/>
      <c r="DM19" s="624"/>
      <c r="DN19" s="624"/>
      <c r="DO19" s="624"/>
      <c r="DP19" s="625"/>
      <c r="DQ19" s="632" t="s">
        <v>180</v>
      </c>
      <c r="DR19" s="624"/>
      <c r="DS19" s="624"/>
      <c r="DT19" s="624"/>
      <c r="DU19" s="624"/>
      <c r="DV19" s="624"/>
      <c r="DW19" s="624"/>
      <c r="DX19" s="624"/>
      <c r="DY19" s="624"/>
      <c r="DZ19" s="624"/>
      <c r="EA19" s="624"/>
      <c r="EB19" s="624"/>
      <c r="EC19" s="633"/>
    </row>
    <row r="20" spans="2:133" ht="11.25" customHeight="1" x14ac:dyDescent="0.15">
      <c r="B20" s="636" t="s">
        <v>278</v>
      </c>
      <c r="C20" s="637"/>
      <c r="D20" s="637"/>
      <c r="E20" s="637"/>
      <c r="F20" s="637"/>
      <c r="G20" s="637"/>
      <c r="H20" s="637"/>
      <c r="I20" s="637"/>
      <c r="J20" s="637"/>
      <c r="K20" s="637"/>
      <c r="L20" s="637"/>
      <c r="M20" s="637"/>
      <c r="N20" s="637"/>
      <c r="O20" s="637"/>
      <c r="P20" s="637"/>
      <c r="Q20" s="638"/>
      <c r="R20" s="623" t="s">
        <v>138</v>
      </c>
      <c r="S20" s="624"/>
      <c r="T20" s="624"/>
      <c r="U20" s="624"/>
      <c r="V20" s="624"/>
      <c r="W20" s="624"/>
      <c r="X20" s="624"/>
      <c r="Y20" s="625"/>
      <c r="Z20" s="626" t="s">
        <v>138</v>
      </c>
      <c r="AA20" s="626"/>
      <c r="AB20" s="626"/>
      <c r="AC20" s="626"/>
      <c r="AD20" s="627" t="s">
        <v>138</v>
      </c>
      <c r="AE20" s="627"/>
      <c r="AF20" s="627"/>
      <c r="AG20" s="627"/>
      <c r="AH20" s="627"/>
      <c r="AI20" s="627"/>
      <c r="AJ20" s="627"/>
      <c r="AK20" s="627"/>
      <c r="AL20" s="628" t="s">
        <v>237</v>
      </c>
      <c r="AM20" s="629"/>
      <c r="AN20" s="629"/>
      <c r="AO20" s="630"/>
      <c r="AP20" s="620" t="s">
        <v>279</v>
      </c>
      <c r="AQ20" s="621"/>
      <c r="AR20" s="621"/>
      <c r="AS20" s="621"/>
      <c r="AT20" s="621"/>
      <c r="AU20" s="621"/>
      <c r="AV20" s="621"/>
      <c r="AW20" s="621"/>
      <c r="AX20" s="621"/>
      <c r="AY20" s="621"/>
      <c r="AZ20" s="621"/>
      <c r="BA20" s="621"/>
      <c r="BB20" s="621"/>
      <c r="BC20" s="621"/>
      <c r="BD20" s="621"/>
      <c r="BE20" s="621"/>
      <c r="BF20" s="622"/>
      <c r="BG20" s="623">
        <v>3040</v>
      </c>
      <c r="BH20" s="624"/>
      <c r="BI20" s="624"/>
      <c r="BJ20" s="624"/>
      <c r="BK20" s="624"/>
      <c r="BL20" s="624"/>
      <c r="BM20" s="624"/>
      <c r="BN20" s="625"/>
      <c r="BO20" s="626">
        <v>0.1</v>
      </c>
      <c r="BP20" s="626"/>
      <c r="BQ20" s="626"/>
      <c r="BR20" s="626"/>
      <c r="BS20" s="627" t="s">
        <v>180</v>
      </c>
      <c r="BT20" s="627"/>
      <c r="BU20" s="627"/>
      <c r="BV20" s="627"/>
      <c r="BW20" s="627"/>
      <c r="BX20" s="627"/>
      <c r="BY20" s="627"/>
      <c r="BZ20" s="627"/>
      <c r="CA20" s="627"/>
      <c r="CB20" s="631"/>
      <c r="CD20" s="620" t="s">
        <v>280</v>
      </c>
      <c r="CE20" s="621"/>
      <c r="CF20" s="621"/>
      <c r="CG20" s="621"/>
      <c r="CH20" s="621"/>
      <c r="CI20" s="621"/>
      <c r="CJ20" s="621"/>
      <c r="CK20" s="621"/>
      <c r="CL20" s="621"/>
      <c r="CM20" s="621"/>
      <c r="CN20" s="621"/>
      <c r="CO20" s="621"/>
      <c r="CP20" s="621"/>
      <c r="CQ20" s="622"/>
      <c r="CR20" s="623">
        <v>13107283</v>
      </c>
      <c r="CS20" s="624"/>
      <c r="CT20" s="624"/>
      <c r="CU20" s="624"/>
      <c r="CV20" s="624"/>
      <c r="CW20" s="624"/>
      <c r="CX20" s="624"/>
      <c r="CY20" s="625"/>
      <c r="CZ20" s="626">
        <v>100</v>
      </c>
      <c r="DA20" s="626"/>
      <c r="DB20" s="626"/>
      <c r="DC20" s="626"/>
      <c r="DD20" s="632">
        <v>5233035</v>
      </c>
      <c r="DE20" s="624"/>
      <c r="DF20" s="624"/>
      <c r="DG20" s="624"/>
      <c r="DH20" s="624"/>
      <c r="DI20" s="624"/>
      <c r="DJ20" s="624"/>
      <c r="DK20" s="624"/>
      <c r="DL20" s="624"/>
      <c r="DM20" s="624"/>
      <c r="DN20" s="624"/>
      <c r="DO20" s="624"/>
      <c r="DP20" s="625"/>
      <c r="DQ20" s="632">
        <v>5475684</v>
      </c>
      <c r="DR20" s="624"/>
      <c r="DS20" s="624"/>
      <c r="DT20" s="624"/>
      <c r="DU20" s="624"/>
      <c r="DV20" s="624"/>
      <c r="DW20" s="624"/>
      <c r="DX20" s="624"/>
      <c r="DY20" s="624"/>
      <c r="DZ20" s="624"/>
      <c r="EA20" s="624"/>
      <c r="EB20" s="624"/>
      <c r="EC20" s="633"/>
    </row>
    <row r="21" spans="2:133" ht="11.25" customHeight="1" x14ac:dyDescent="0.15">
      <c r="B21" s="620" t="s">
        <v>281</v>
      </c>
      <c r="C21" s="621"/>
      <c r="D21" s="621"/>
      <c r="E21" s="621"/>
      <c r="F21" s="621"/>
      <c r="G21" s="621"/>
      <c r="H21" s="621"/>
      <c r="I21" s="621"/>
      <c r="J21" s="621"/>
      <c r="K21" s="621"/>
      <c r="L21" s="621"/>
      <c r="M21" s="621"/>
      <c r="N21" s="621"/>
      <c r="O21" s="621"/>
      <c r="P21" s="621"/>
      <c r="Q21" s="622"/>
      <c r="R21" s="623">
        <v>607257</v>
      </c>
      <c r="S21" s="624"/>
      <c r="T21" s="624"/>
      <c r="U21" s="624"/>
      <c r="V21" s="624"/>
      <c r="W21" s="624"/>
      <c r="X21" s="624"/>
      <c r="Y21" s="625"/>
      <c r="Z21" s="626">
        <v>4.3</v>
      </c>
      <c r="AA21" s="626"/>
      <c r="AB21" s="626"/>
      <c r="AC21" s="626"/>
      <c r="AD21" s="627">
        <v>186541</v>
      </c>
      <c r="AE21" s="627"/>
      <c r="AF21" s="627"/>
      <c r="AG21" s="627"/>
      <c r="AH21" s="627"/>
      <c r="AI21" s="627"/>
      <c r="AJ21" s="627"/>
      <c r="AK21" s="627"/>
      <c r="AL21" s="628">
        <v>5.0999999999999996</v>
      </c>
      <c r="AM21" s="629"/>
      <c r="AN21" s="629"/>
      <c r="AO21" s="630"/>
      <c r="AP21" s="620" t="s">
        <v>282</v>
      </c>
      <c r="AQ21" s="639"/>
      <c r="AR21" s="639"/>
      <c r="AS21" s="639"/>
      <c r="AT21" s="639"/>
      <c r="AU21" s="639"/>
      <c r="AV21" s="639"/>
      <c r="AW21" s="639"/>
      <c r="AX21" s="639"/>
      <c r="AY21" s="639"/>
      <c r="AZ21" s="639"/>
      <c r="BA21" s="639"/>
      <c r="BB21" s="639"/>
      <c r="BC21" s="639"/>
      <c r="BD21" s="639"/>
      <c r="BE21" s="639"/>
      <c r="BF21" s="640"/>
      <c r="BG21" s="623">
        <v>3040</v>
      </c>
      <c r="BH21" s="624"/>
      <c r="BI21" s="624"/>
      <c r="BJ21" s="624"/>
      <c r="BK21" s="624"/>
      <c r="BL21" s="624"/>
      <c r="BM21" s="624"/>
      <c r="BN21" s="625"/>
      <c r="BO21" s="626">
        <v>0.1</v>
      </c>
      <c r="BP21" s="626"/>
      <c r="BQ21" s="626"/>
      <c r="BR21" s="626"/>
      <c r="BS21" s="627" t="s">
        <v>237</v>
      </c>
      <c r="BT21" s="627"/>
      <c r="BU21" s="627"/>
      <c r="BV21" s="627"/>
      <c r="BW21" s="627"/>
      <c r="BX21" s="627"/>
      <c r="BY21" s="627"/>
      <c r="BZ21" s="627"/>
      <c r="CA21" s="627"/>
      <c r="CB21" s="631"/>
      <c r="CD21" s="644"/>
      <c r="CE21" s="645"/>
      <c r="CF21" s="645"/>
      <c r="CG21" s="645"/>
      <c r="CH21" s="645"/>
      <c r="CI21" s="645"/>
      <c r="CJ21" s="645"/>
      <c r="CK21" s="645"/>
      <c r="CL21" s="645"/>
      <c r="CM21" s="645"/>
      <c r="CN21" s="645"/>
      <c r="CO21" s="645"/>
      <c r="CP21" s="645"/>
      <c r="CQ21" s="646"/>
      <c r="CR21" s="647"/>
      <c r="CS21" s="642"/>
      <c r="CT21" s="642"/>
      <c r="CU21" s="642"/>
      <c r="CV21" s="642"/>
      <c r="CW21" s="642"/>
      <c r="CX21" s="642"/>
      <c r="CY21" s="648"/>
      <c r="CZ21" s="649"/>
      <c r="DA21" s="649"/>
      <c r="DB21" s="649"/>
      <c r="DC21" s="649"/>
      <c r="DD21" s="641"/>
      <c r="DE21" s="642"/>
      <c r="DF21" s="642"/>
      <c r="DG21" s="642"/>
      <c r="DH21" s="642"/>
      <c r="DI21" s="642"/>
      <c r="DJ21" s="642"/>
      <c r="DK21" s="642"/>
      <c r="DL21" s="642"/>
      <c r="DM21" s="642"/>
      <c r="DN21" s="642"/>
      <c r="DO21" s="642"/>
      <c r="DP21" s="648"/>
      <c r="DQ21" s="641"/>
      <c r="DR21" s="642"/>
      <c r="DS21" s="642"/>
      <c r="DT21" s="642"/>
      <c r="DU21" s="642"/>
      <c r="DV21" s="642"/>
      <c r="DW21" s="642"/>
      <c r="DX21" s="642"/>
      <c r="DY21" s="642"/>
      <c r="DZ21" s="642"/>
      <c r="EA21" s="642"/>
      <c r="EB21" s="642"/>
      <c r="EC21" s="643"/>
    </row>
    <row r="22" spans="2:133" ht="11.25" customHeight="1" x14ac:dyDescent="0.15">
      <c r="B22" s="620" t="s">
        <v>283</v>
      </c>
      <c r="C22" s="621"/>
      <c r="D22" s="621"/>
      <c r="E22" s="621"/>
      <c r="F22" s="621"/>
      <c r="G22" s="621"/>
      <c r="H22" s="621"/>
      <c r="I22" s="621"/>
      <c r="J22" s="621"/>
      <c r="K22" s="621"/>
      <c r="L22" s="621"/>
      <c r="M22" s="621"/>
      <c r="N22" s="621"/>
      <c r="O22" s="621"/>
      <c r="P22" s="621"/>
      <c r="Q22" s="622"/>
      <c r="R22" s="623">
        <v>186541</v>
      </c>
      <c r="S22" s="624"/>
      <c r="T22" s="624"/>
      <c r="U22" s="624"/>
      <c r="V22" s="624"/>
      <c r="W22" s="624"/>
      <c r="X22" s="624"/>
      <c r="Y22" s="625"/>
      <c r="Z22" s="626">
        <v>1.3</v>
      </c>
      <c r="AA22" s="626"/>
      <c r="AB22" s="626"/>
      <c r="AC22" s="626"/>
      <c r="AD22" s="627">
        <v>186541</v>
      </c>
      <c r="AE22" s="627"/>
      <c r="AF22" s="627"/>
      <c r="AG22" s="627"/>
      <c r="AH22" s="627"/>
      <c r="AI22" s="627"/>
      <c r="AJ22" s="627"/>
      <c r="AK22" s="627"/>
      <c r="AL22" s="628">
        <v>5.0999999999999996</v>
      </c>
      <c r="AM22" s="629"/>
      <c r="AN22" s="629"/>
      <c r="AO22" s="630"/>
      <c r="AP22" s="620" t="s">
        <v>284</v>
      </c>
      <c r="AQ22" s="639"/>
      <c r="AR22" s="639"/>
      <c r="AS22" s="639"/>
      <c r="AT22" s="639"/>
      <c r="AU22" s="639"/>
      <c r="AV22" s="639"/>
      <c r="AW22" s="639"/>
      <c r="AX22" s="639"/>
      <c r="AY22" s="639"/>
      <c r="AZ22" s="639"/>
      <c r="BA22" s="639"/>
      <c r="BB22" s="639"/>
      <c r="BC22" s="639"/>
      <c r="BD22" s="639"/>
      <c r="BE22" s="639"/>
      <c r="BF22" s="640"/>
      <c r="BG22" s="623" t="s">
        <v>180</v>
      </c>
      <c r="BH22" s="624"/>
      <c r="BI22" s="624"/>
      <c r="BJ22" s="624"/>
      <c r="BK22" s="624"/>
      <c r="BL22" s="624"/>
      <c r="BM22" s="624"/>
      <c r="BN22" s="625"/>
      <c r="BO22" s="626" t="s">
        <v>138</v>
      </c>
      <c r="BP22" s="626"/>
      <c r="BQ22" s="626"/>
      <c r="BR22" s="626"/>
      <c r="BS22" s="627" t="s">
        <v>237</v>
      </c>
      <c r="BT22" s="627"/>
      <c r="BU22" s="627"/>
      <c r="BV22" s="627"/>
      <c r="BW22" s="627"/>
      <c r="BX22" s="627"/>
      <c r="BY22" s="627"/>
      <c r="BZ22" s="627"/>
      <c r="CA22" s="627"/>
      <c r="CB22" s="631"/>
      <c r="CD22" s="605" t="s">
        <v>285</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286</v>
      </c>
      <c r="C23" s="621"/>
      <c r="D23" s="621"/>
      <c r="E23" s="621"/>
      <c r="F23" s="621"/>
      <c r="G23" s="621"/>
      <c r="H23" s="621"/>
      <c r="I23" s="621"/>
      <c r="J23" s="621"/>
      <c r="K23" s="621"/>
      <c r="L23" s="621"/>
      <c r="M23" s="621"/>
      <c r="N23" s="621"/>
      <c r="O23" s="621"/>
      <c r="P23" s="621"/>
      <c r="Q23" s="622"/>
      <c r="R23" s="623">
        <v>171863</v>
      </c>
      <c r="S23" s="624"/>
      <c r="T23" s="624"/>
      <c r="U23" s="624"/>
      <c r="V23" s="624"/>
      <c r="W23" s="624"/>
      <c r="X23" s="624"/>
      <c r="Y23" s="625"/>
      <c r="Z23" s="626">
        <v>1.2</v>
      </c>
      <c r="AA23" s="626"/>
      <c r="AB23" s="626"/>
      <c r="AC23" s="626"/>
      <c r="AD23" s="627" t="s">
        <v>180</v>
      </c>
      <c r="AE23" s="627"/>
      <c r="AF23" s="627"/>
      <c r="AG23" s="627"/>
      <c r="AH23" s="627"/>
      <c r="AI23" s="627"/>
      <c r="AJ23" s="627"/>
      <c r="AK23" s="627"/>
      <c r="AL23" s="628" t="s">
        <v>138</v>
      </c>
      <c r="AM23" s="629"/>
      <c r="AN23" s="629"/>
      <c r="AO23" s="630"/>
      <c r="AP23" s="620" t="s">
        <v>287</v>
      </c>
      <c r="AQ23" s="639"/>
      <c r="AR23" s="639"/>
      <c r="AS23" s="639"/>
      <c r="AT23" s="639"/>
      <c r="AU23" s="639"/>
      <c r="AV23" s="639"/>
      <c r="AW23" s="639"/>
      <c r="AX23" s="639"/>
      <c r="AY23" s="639"/>
      <c r="AZ23" s="639"/>
      <c r="BA23" s="639"/>
      <c r="BB23" s="639"/>
      <c r="BC23" s="639"/>
      <c r="BD23" s="639"/>
      <c r="BE23" s="639"/>
      <c r="BF23" s="640"/>
      <c r="BG23" s="623" t="s">
        <v>237</v>
      </c>
      <c r="BH23" s="624"/>
      <c r="BI23" s="624"/>
      <c r="BJ23" s="624"/>
      <c r="BK23" s="624"/>
      <c r="BL23" s="624"/>
      <c r="BM23" s="624"/>
      <c r="BN23" s="625"/>
      <c r="BO23" s="626" t="s">
        <v>237</v>
      </c>
      <c r="BP23" s="626"/>
      <c r="BQ23" s="626"/>
      <c r="BR23" s="626"/>
      <c r="BS23" s="627" t="s">
        <v>237</v>
      </c>
      <c r="BT23" s="627"/>
      <c r="BU23" s="627"/>
      <c r="BV23" s="627"/>
      <c r="BW23" s="627"/>
      <c r="BX23" s="627"/>
      <c r="BY23" s="627"/>
      <c r="BZ23" s="627"/>
      <c r="CA23" s="627"/>
      <c r="CB23" s="631"/>
      <c r="CD23" s="605" t="s">
        <v>226</v>
      </c>
      <c r="CE23" s="606"/>
      <c r="CF23" s="606"/>
      <c r="CG23" s="606"/>
      <c r="CH23" s="606"/>
      <c r="CI23" s="606"/>
      <c r="CJ23" s="606"/>
      <c r="CK23" s="606"/>
      <c r="CL23" s="606"/>
      <c r="CM23" s="606"/>
      <c r="CN23" s="606"/>
      <c r="CO23" s="606"/>
      <c r="CP23" s="606"/>
      <c r="CQ23" s="607"/>
      <c r="CR23" s="605" t="s">
        <v>288</v>
      </c>
      <c r="CS23" s="606"/>
      <c r="CT23" s="606"/>
      <c r="CU23" s="606"/>
      <c r="CV23" s="606"/>
      <c r="CW23" s="606"/>
      <c r="CX23" s="606"/>
      <c r="CY23" s="607"/>
      <c r="CZ23" s="605" t="s">
        <v>289</v>
      </c>
      <c r="DA23" s="606"/>
      <c r="DB23" s="606"/>
      <c r="DC23" s="607"/>
      <c r="DD23" s="605" t="s">
        <v>290</v>
      </c>
      <c r="DE23" s="606"/>
      <c r="DF23" s="606"/>
      <c r="DG23" s="606"/>
      <c r="DH23" s="606"/>
      <c r="DI23" s="606"/>
      <c r="DJ23" s="606"/>
      <c r="DK23" s="607"/>
      <c r="DL23" s="650" t="s">
        <v>291</v>
      </c>
      <c r="DM23" s="651"/>
      <c r="DN23" s="651"/>
      <c r="DO23" s="651"/>
      <c r="DP23" s="651"/>
      <c r="DQ23" s="651"/>
      <c r="DR23" s="651"/>
      <c r="DS23" s="651"/>
      <c r="DT23" s="651"/>
      <c r="DU23" s="651"/>
      <c r="DV23" s="652"/>
      <c r="DW23" s="605" t="s">
        <v>292</v>
      </c>
      <c r="DX23" s="606"/>
      <c r="DY23" s="606"/>
      <c r="DZ23" s="606"/>
      <c r="EA23" s="606"/>
      <c r="EB23" s="606"/>
      <c r="EC23" s="607"/>
    </row>
    <row r="24" spans="2:133" ht="11.25" customHeight="1" x14ac:dyDescent="0.15">
      <c r="B24" s="620" t="s">
        <v>293</v>
      </c>
      <c r="C24" s="621"/>
      <c r="D24" s="621"/>
      <c r="E24" s="621"/>
      <c r="F24" s="621"/>
      <c r="G24" s="621"/>
      <c r="H24" s="621"/>
      <c r="I24" s="621"/>
      <c r="J24" s="621"/>
      <c r="K24" s="621"/>
      <c r="L24" s="621"/>
      <c r="M24" s="621"/>
      <c r="N24" s="621"/>
      <c r="O24" s="621"/>
      <c r="P24" s="621"/>
      <c r="Q24" s="622"/>
      <c r="R24" s="623">
        <v>248853</v>
      </c>
      <c r="S24" s="624"/>
      <c r="T24" s="624"/>
      <c r="U24" s="624"/>
      <c r="V24" s="624"/>
      <c r="W24" s="624"/>
      <c r="X24" s="624"/>
      <c r="Y24" s="625"/>
      <c r="Z24" s="626">
        <v>1.8</v>
      </c>
      <c r="AA24" s="626"/>
      <c r="AB24" s="626"/>
      <c r="AC24" s="626"/>
      <c r="AD24" s="627" t="s">
        <v>180</v>
      </c>
      <c r="AE24" s="627"/>
      <c r="AF24" s="627"/>
      <c r="AG24" s="627"/>
      <c r="AH24" s="627"/>
      <c r="AI24" s="627"/>
      <c r="AJ24" s="627"/>
      <c r="AK24" s="627"/>
      <c r="AL24" s="628" t="s">
        <v>180</v>
      </c>
      <c r="AM24" s="629"/>
      <c r="AN24" s="629"/>
      <c r="AO24" s="630"/>
      <c r="AP24" s="620" t="s">
        <v>294</v>
      </c>
      <c r="AQ24" s="639"/>
      <c r="AR24" s="639"/>
      <c r="AS24" s="639"/>
      <c r="AT24" s="639"/>
      <c r="AU24" s="639"/>
      <c r="AV24" s="639"/>
      <c r="AW24" s="639"/>
      <c r="AX24" s="639"/>
      <c r="AY24" s="639"/>
      <c r="AZ24" s="639"/>
      <c r="BA24" s="639"/>
      <c r="BB24" s="639"/>
      <c r="BC24" s="639"/>
      <c r="BD24" s="639"/>
      <c r="BE24" s="639"/>
      <c r="BF24" s="640"/>
      <c r="BG24" s="623" t="s">
        <v>180</v>
      </c>
      <c r="BH24" s="624"/>
      <c r="BI24" s="624"/>
      <c r="BJ24" s="624"/>
      <c r="BK24" s="624"/>
      <c r="BL24" s="624"/>
      <c r="BM24" s="624"/>
      <c r="BN24" s="625"/>
      <c r="BO24" s="626" t="s">
        <v>237</v>
      </c>
      <c r="BP24" s="626"/>
      <c r="BQ24" s="626"/>
      <c r="BR24" s="626"/>
      <c r="BS24" s="627" t="s">
        <v>138</v>
      </c>
      <c r="BT24" s="627"/>
      <c r="BU24" s="627"/>
      <c r="BV24" s="627"/>
      <c r="BW24" s="627"/>
      <c r="BX24" s="627"/>
      <c r="BY24" s="627"/>
      <c r="BZ24" s="627"/>
      <c r="CA24" s="627"/>
      <c r="CB24" s="631"/>
      <c r="CD24" s="609" t="s">
        <v>295</v>
      </c>
      <c r="CE24" s="610"/>
      <c r="CF24" s="610"/>
      <c r="CG24" s="610"/>
      <c r="CH24" s="610"/>
      <c r="CI24" s="610"/>
      <c r="CJ24" s="610"/>
      <c r="CK24" s="610"/>
      <c r="CL24" s="610"/>
      <c r="CM24" s="610"/>
      <c r="CN24" s="610"/>
      <c r="CO24" s="610"/>
      <c r="CP24" s="610"/>
      <c r="CQ24" s="611"/>
      <c r="CR24" s="612">
        <v>2221649</v>
      </c>
      <c r="CS24" s="613"/>
      <c r="CT24" s="613"/>
      <c r="CU24" s="613"/>
      <c r="CV24" s="613"/>
      <c r="CW24" s="613"/>
      <c r="CX24" s="613"/>
      <c r="CY24" s="614"/>
      <c r="CZ24" s="617">
        <v>16.899999999999999</v>
      </c>
      <c r="DA24" s="618"/>
      <c r="DB24" s="618"/>
      <c r="DC24" s="634"/>
      <c r="DD24" s="657">
        <v>1625535</v>
      </c>
      <c r="DE24" s="613"/>
      <c r="DF24" s="613"/>
      <c r="DG24" s="613"/>
      <c r="DH24" s="613"/>
      <c r="DI24" s="613"/>
      <c r="DJ24" s="613"/>
      <c r="DK24" s="614"/>
      <c r="DL24" s="657">
        <v>1620145</v>
      </c>
      <c r="DM24" s="613"/>
      <c r="DN24" s="613"/>
      <c r="DO24" s="613"/>
      <c r="DP24" s="613"/>
      <c r="DQ24" s="613"/>
      <c r="DR24" s="613"/>
      <c r="DS24" s="613"/>
      <c r="DT24" s="613"/>
      <c r="DU24" s="613"/>
      <c r="DV24" s="614"/>
      <c r="DW24" s="617">
        <v>44.1</v>
      </c>
      <c r="DX24" s="618"/>
      <c r="DY24" s="618"/>
      <c r="DZ24" s="618"/>
      <c r="EA24" s="618"/>
      <c r="EB24" s="618"/>
      <c r="EC24" s="619"/>
    </row>
    <row r="25" spans="2:133" ht="11.25" customHeight="1" x14ac:dyDescent="0.15">
      <c r="B25" s="620" t="s">
        <v>296</v>
      </c>
      <c r="C25" s="621"/>
      <c r="D25" s="621"/>
      <c r="E25" s="621"/>
      <c r="F25" s="621"/>
      <c r="G25" s="621"/>
      <c r="H25" s="621"/>
      <c r="I25" s="621"/>
      <c r="J25" s="621"/>
      <c r="K25" s="621"/>
      <c r="L25" s="621"/>
      <c r="M25" s="621"/>
      <c r="N25" s="621"/>
      <c r="O25" s="621"/>
      <c r="P25" s="621"/>
      <c r="Q25" s="622"/>
      <c r="R25" s="623">
        <v>4056048</v>
      </c>
      <c r="S25" s="624"/>
      <c r="T25" s="624"/>
      <c r="U25" s="624"/>
      <c r="V25" s="624"/>
      <c r="W25" s="624"/>
      <c r="X25" s="624"/>
      <c r="Y25" s="625"/>
      <c r="Z25" s="626">
        <v>28.7</v>
      </c>
      <c r="AA25" s="626"/>
      <c r="AB25" s="626"/>
      <c r="AC25" s="626"/>
      <c r="AD25" s="627">
        <v>3635332</v>
      </c>
      <c r="AE25" s="627"/>
      <c r="AF25" s="627"/>
      <c r="AG25" s="627"/>
      <c r="AH25" s="627"/>
      <c r="AI25" s="627"/>
      <c r="AJ25" s="627"/>
      <c r="AK25" s="627"/>
      <c r="AL25" s="628">
        <v>98.8</v>
      </c>
      <c r="AM25" s="629"/>
      <c r="AN25" s="629"/>
      <c r="AO25" s="630"/>
      <c r="AP25" s="620" t="s">
        <v>297</v>
      </c>
      <c r="AQ25" s="639"/>
      <c r="AR25" s="639"/>
      <c r="AS25" s="639"/>
      <c r="AT25" s="639"/>
      <c r="AU25" s="639"/>
      <c r="AV25" s="639"/>
      <c r="AW25" s="639"/>
      <c r="AX25" s="639"/>
      <c r="AY25" s="639"/>
      <c r="AZ25" s="639"/>
      <c r="BA25" s="639"/>
      <c r="BB25" s="639"/>
      <c r="BC25" s="639"/>
      <c r="BD25" s="639"/>
      <c r="BE25" s="639"/>
      <c r="BF25" s="640"/>
      <c r="BG25" s="623" t="s">
        <v>180</v>
      </c>
      <c r="BH25" s="624"/>
      <c r="BI25" s="624"/>
      <c r="BJ25" s="624"/>
      <c r="BK25" s="624"/>
      <c r="BL25" s="624"/>
      <c r="BM25" s="624"/>
      <c r="BN25" s="625"/>
      <c r="BO25" s="626" t="s">
        <v>180</v>
      </c>
      <c r="BP25" s="626"/>
      <c r="BQ25" s="626"/>
      <c r="BR25" s="626"/>
      <c r="BS25" s="627" t="s">
        <v>180</v>
      </c>
      <c r="BT25" s="627"/>
      <c r="BU25" s="627"/>
      <c r="BV25" s="627"/>
      <c r="BW25" s="627"/>
      <c r="BX25" s="627"/>
      <c r="BY25" s="627"/>
      <c r="BZ25" s="627"/>
      <c r="CA25" s="627"/>
      <c r="CB25" s="631"/>
      <c r="CD25" s="620" t="s">
        <v>298</v>
      </c>
      <c r="CE25" s="621"/>
      <c r="CF25" s="621"/>
      <c r="CG25" s="621"/>
      <c r="CH25" s="621"/>
      <c r="CI25" s="621"/>
      <c r="CJ25" s="621"/>
      <c r="CK25" s="621"/>
      <c r="CL25" s="621"/>
      <c r="CM25" s="621"/>
      <c r="CN25" s="621"/>
      <c r="CO25" s="621"/>
      <c r="CP25" s="621"/>
      <c r="CQ25" s="622"/>
      <c r="CR25" s="623">
        <v>1273003</v>
      </c>
      <c r="CS25" s="653"/>
      <c r="CT25" s="653"/>
      <c r="CU25" s="653"/>
      <c r="CV25" s="653"/>
      <c r="CW25" s="653"/>
      <c r="CX25" s="653"/>
      <c r="CY25" s="654"/>
      <c r="CZ25" s="628">
        <v>9.6999999999999993</v>
      </c>
      <c r="DA25" s="655"/>
      <c r="DB25" s="655"/>
      <c r="DC25" s="658"/>
      <c r="DD25" s="632">
        <v>1159365</v>
      </c>
      <c r="DE25" s="653"/>
      <c r="DF25" s="653"/>
      <c r="DG25" s="653"/>
      <c r="DH25" s="653"/>
      <c r="DI25" s="653"/>
      <c r="DJ25" s="653"/>
      <c r="DK25" s="654"/>
      <c r="DL25" s="632">
        <v>1153975</v>
      </c>
      <c r="DM25" s="653"/>
      <c r="DN25" s="653"/>
      <c r="DO25" s="653"/>
      <c r="DP25" s="653"/>
      <c r="DQ25" s="653"/>
      <c r="DR25" s="653"/>
      <c r="DS25" s="653"/>
      <c r="DT25" s="653"/>
      <c r="DU25" s="653"/>
      <c r="DV25" s="654"/>
      <c r="DW25" s="628">
        <v>31.4</v>
      </c>
      <c r="DX25" s="655"/>
      <c r="DY25" s="655"/>
      <c r="DZ25" s="655"/>
      <c r="EA25" s="655"/>
      <c r="EB25" s="655"/>
      <c r="EC25" s="656"/>
    </row>
    <row r="26" spans="2:133" ht="11.25" customHeight="1" x14ac:dyDescent="0.15">
      <c r="B26" s="620" t="s">
        <v>299</v>
      </c>
      <c r="C26" s="621"/>
      <c r="D26" s="621"/>
      <c r="E26" s="621"/>
      <c r="F26" s="621"/>
      <c r="G26" s="621"/>
      <c r="H26" s="621"/>
      <c r="I26" s="621"/>
      <c r="J26" s="621"/>
      <c r="K26" s="621"/>
      <c r="L26" s="621"/>
      <c r="M26" s="621"/>
      <c r="N26" s="621"/>
      <c r="O26" s="621"/>
      <c r="P26" s="621"/>
      <c r="Q26" s="622"/>
      <c r="R26" s="623" t="s">
        <v>237</v>
      </c>
      <c r="S26" s="624"/>
      <c r="T26" s="624"/>
      <c r="U26" s="624"/>
      <c r="V26" s="624"/>
      <c r="W26" s="624"/>
      <c r="X26" s="624"/>
      <c r="Y26" s="625"/>
      <c r="Z26" s="626" t="s">
        <v>237</v>
      </c>
      <c r="AA26" s="626"/>
      <c r="AB26" s="626"/>
      <c r="AC26" s="626"/>
      <c r="AD26" s="627" t="s">
        <v>180</v>
      </c>
      <c r="AE26" s="627"/>
      <c r="AF26" s="627"/>
      <c r="AG26" s="627"/>
      <c r="AH26" s="627"/>
      <c r="AI26" s="627"/>
      <c r="AJ26" s="627"/>
      <c r="AK26" s="627"/>
      <c r="AL26" s="628" t="s">
        <v>180</v>
      </c>
      <c r="AM26" s="629"/>
      <c r="AN26" s="629"/>
      <c r="AO26" s="630"/>
      <c r="AP26" s="620" t="s">
        <v>300</v>
      </c>
      <c r="AQ26" s="639"/>
      <c r="AR26" s="639"/>
      <c r="AS26" s="639"/>
      <c r="AT26" s="639"/>
      <c r="AU26" s="639"/>
      <c r="AV26" s="639"/>
      <c r="AW26" s="639"/>
      <c r="AX26" s="639"/>
      <c r="AY26" s="639"/>
      <c r="AZ26" s="639"/>
      <c r="BA26" s="639"/>
      <c r="BB26" s="639"/>
      <c r="BC26" s="639"/>
      <c r="BD26" s="639"/>
      <c r="BE26" s="639"/>
      <c r="BF26" s="640"/>
      <c r="BG26" s="623" t="s">
        <v>237</v>
      </c>
      <c r="BH26" s="624"/>
      <c r="BI26" s="624"/>
      <c r="BJ26" s="624"/>
      <c r="BK26" s="624"/>
      <c r="BL26" s="624"/>
      <c r="BM26" s="624"/>
      <c r="BN26" s="625"/>
      <c r="BO26" s="626" t="s">
        <v>180</v>
      </c>
      <c r="BP26" s="626"/>
      <c r="BQ26" s="626"/>
      <c r="BR26" s="626"/>
      <c r="BS26" s="627" t="s">
        <v>138</v>
      </c>
      <c r="BT26" s="627"/>
      <c r="BU26" s="627"/>
      <c r="BV26" s="627"/>
      <c r="BW26" s="627"/>
      <c r="BX26" s="627"/>
      <c r="BY26" s="627"/>
      <c r="BZ26" s="627"/>
      <c r="CA26" s="627"/>
      <c r="CB26" s="631"/>
      <c r="CD26" s="620" t="s">
        <v>301</v>
      </c>
      <c r="CE26" s="621"/>
      <c r="CF26" s="621"/>
      <c r="CG26" s="621"/>
      <c r="CH26" s="621"/>
      <c r="CI26" s="621"/>
      <c r="CJ26" s="621"/>
      <c r="CK26" s="621"/>
      <c r="CL26" s="621"/>
      <c r="CM26" s="621"/>
      <c r="CN26" s="621"/>
      <c r="CO26" s="621"/>
      <c r="CP26" s="621"/>
      <c r="CQ26" s="622"/>
      <c r="CR26" s="623">
        <v>836744</v>
      </c>
      <c r="CS26" s="624"/>
      <c r="CT26" s="624"/>
      <c r="CU26" s="624"/>
      <c r="CV26" s="624"/>
      <c r="CW26" s="624"/>
      <c r="CX26" s="624"/>
      <c r="CY26" s="625"/>
      <c r="CZ26" s="628">
        <v>6.4</v>
      </c>
      <c r="DA26" s="655"/>
      <c r="DB26" s="655"/>
      <c r="DC26" s="658"/>
      <c r="DD26" s="632">
        <v>761256</v>
      </c>
      <c r="DE26" s="624"/>
      <c r="DF26" s="624"/>
      <c r="DG26" s="624"/>
      <c r="DH26" s="624"/>
      <c r="DI26" s="624"/>
      <c r="DJ26" s="624"/>
      <c r="DK26" s="625"/>
      <c r="DL26" s="632" t="s">
        <v>180</v>
      </c>
      <c r="DM26" s="624"/>
      <c r="DN26" s="624"/>
      <c r="DO26" s="624"/>
      <c r="DP26" s="624"/>
      <c r="DQ26" s="624"/>
      <c r="DR26" s="624"/>
      <c r="DS26" s="624"/>
      <c r="DT26" s="624"/>
      <c r="DU26" s="624"/>
      <c r="DV26" s="625"/>
      <c r="DW26" s="628" t="s">
        <v>180</v>
      </c>
      <c r="DX26" s="655"/>
      <c r="DY26" s="655"/>
      <c r="DZ26" s="655"/>
      <c r="EA26" s="655"/>
      <c r="EB26" s="655"/>
      <c r="EC26" s="656"/>
    </row>
    <row r="27" spans="2:133" ht="11.25" customHeight="1" x14ac:dyDescent="0.15">
      <c r="B27" s="620" t="s">
        <v>302</v>
      </c>
      <c r="C27" s="621"/>
      <c r="D27" s="621"/>
      <c r="E27" s="621"/>
      <c r="F27" s="621"/>
      <c r="G27" s="621"/>
      <c r="H27" s="621"/>
      <c r="I27" s="621"/>
      <c r="J27" s="621"/>
      <c r="K27" s="621"/>
      <c r="L27" s="621"/>
      <c r="M27" s="621"/>
      <c r="N27" s="621"/>
      <c r="O27" s="621"/>
      <c r="P27" s="621"/>
      <c r="Q27" s="622"/>
      <c r="R27" s="623">
        <v>40957</v>
      </c>
      <c r="S27" s="624"/>
      <c r="T27" s="624"/>
      <c r="U27" s="624"/>
      <c r="V27" s="624"/>
      <c r="W27" s="624"/>
      <c r="X27" s="624"/>
      <c r="Y27" s="625"/>
      <c r="Z27" s="626">
        <v>0.3</v>
      </c>
      <c r="AA27" s="626"/>
      <c r="AB27" s="626"/>
      <c r="AC27" s="626"/>
      <c r="AD27" s="627">
        <v>65</v>
      </c>
      <c r="AE27" s="627"/>
      <c r="AF27" s="627"/>
      <c r="AG27" s="627"/>
      <c r="AH27" s="627"/>
      <c r="AI27" s="627"/>
      <c r="AJ27" s="627"/>
      <c r="AK27" s="627"/>
      <c r="AL27" s="628">
        <v>0</v>
      </c>
      <c r="AM27" s="629"/>
      <c r="AN27" s="629"/>
      <c r="AO27" s="630"/>
      <c r="AP27" s="620" t="s">
        <v>303</v>
      </c>
      <c r="AQ27" s="621"/>
      <c r="AR27" s="621"/>
      <c r="AS27" s="621"/>
      <c r="AT27" s="621"/>
      <c r="AU27" s="621"/>
      <c r="AV27" s="621"/>
      <c r="AW27" s="621"/>
      <c r="AX27" s="621"/>
      <c r="AY27" s="621"/>
      <c r="AZ27" s="621"/>
      <c r="BA27" s="621"/>
      <c r="BB27" s="621"/>
      <c r="BC27" s="621"/>
      <c r="BD27" s="621"/>
      <c r="BE27" s="621"/>
      <c r="BF27" s="622"/>
      <c r="BG27" s="623">
        <v>3198306</v>
      </c>
      <c r="BH27" s="624"/>
      <c r="BI27" s="624"/>
      <c r="BJ27" s="624"/>
      <c r="BK27" s="624"/>
      <c r="BL27" s="624"/>
      <c r="BM27" s="624"/>
      <c r="BN27" s="625"/>
      <c r="BO27" s="626">
        <v>100</v>
      </c>
      <c r="BP27" s="626"/>
      <c r="BQ27" s="626"/>
      <c r="BR27" s="626"/>
      <c r="BS27" s="627" t="s">
        <v>180</v>
      </c>
      <c r="BT27" s="627"/>
      <c r="BU27" s="627"/>
      <c r="BV27" s="627"/>
      <c r="BW27" s="627"/>
      <c r="BX27" s="627"/>
      <c r="BY27" s="627"/>
      <c r="BZ27" s="627"/>
      <c r="CA27" s="627"/>
      <c r="CB27" s="631"/>
      <c r="CD27" s="620" t="s">
        <v>304</v>
      </c>
      <c r="CE27" s="621"/>
      <c r="CF27" s="621"/>
      <c r="CG27" s="621"/>
      <c r="CH27" s="621"/>
      <c r="CI27" s="621"/>
      <c r="CJ27" s="621"/>
      <c r="CK27" s="621"/>
      <c r="CL27" s="621"/>
      <c r="CM27" s="621"/>
      <c r="CN27" s="621"/>
      <c r="CO27" s="621"/>
      <c r="CP27" s="621"/>
      <c r="CQ27" s="622"/>
      <c r="CR27" s="623">
        <v>379859</v>
      </c>
      <c r="CS27" s="653"/>
      <c r="CT27" s="653"/>
      <c r="CU27" s="653"/>
      <c r="CV27" s="653"/>
      <c r="CW27" s="653"/>
      <c r="CX27" s="653"/>
      <c r="CY27" s="654"/>
      <c r="CZ27" s="628">
        <v>2.9</v>
      </c>
      <c r="DA27" s="655"/>
      <c r="DB27" s="655"/>
      <c r="DC27" s="658"/>
      <c r="DD27" s="632">
        <v>139736</v>
      </c>
      <c r="DE27" s="653"/>
      <c r="DF27" s="653"/>
      <c r="DG27" s="653"/>
      <c r="DH27" s="653"/>
      <c r="DI27" s="653"/>
      <c r="DJ27" s="653"/>
      <c r="DK27" s="654"/>
      <c r="DL27" s="632">
        <v>139736</v>
      </c>
      <c r="DM27" s="653"/>
      <c r="DN27" s="653"/>
      <c r="DO27" s="653"/>
      <c r="DP27" s="653"/>
      <c r="DQ27" s="653"/>
      <c r="DR27" s="653"/>
      <c r="DS27" s="653"/>
      <c r="DT27" s="653"/>
      <c r="DU27" s="653"/>
      <c r="DV27" s="654"/>
      <c r="DW27" s="628">
        <v>3.8</v>
      </c>
      <c r="DX27" s="655"/>
      <c r="DY27" s="655"/>
      <c r="DZ27" s="655"/>
      <c r="EA27" s="655"/>
      <c r="EB27" s="655"/>
      <c r="EC27" s="656"/>
    </row>
    <row r="28" spans="2:133" ht="11.25" customHeight="1" x14ac:dyDescent="0.15">
      <c r="B28" s="620" t="s">
        <v>305</v>
      </c>
      <c r="C28" s="621"/>
      <c r="D28" s="621"/>
      <c r="E28" s="621"/>
      <c r="F28" s="621"/>
      <c r="G28" s="621"/>
      <c r="H28" s="621"/>
      <c r="I28" s="621"/>
      <c r="J28" s="621"/>
      <c r="K28" s="621"/>
      <c r="L28" s="621"/>
      <c r="M28" s="621"/>
      <c r="N28" s="621"/>
      <c r="O28" s="621"/>
      <c r="P28" s="621"/>
      <c r="Q28" s="622"/>
      <c r="R28" s="623">
        <v>207652</v>
      </c>
      <c r="S28" s="624"/>
      <c r="T28" s="624"/>
      <c r="U28" s="624"/>
      <c r="V28" s="624"/>
      <c r="W28" s="624"/>
      <c r="X28" s="624"/>
      <c r="Y28" s="625"/>
      <c r="Z28" s="626">
        <v>1.5</v>
      </c>
      <c r="AA28" s="626"/>
      <c r="AB28" s="626"/>
      <c r="AC28" s="626"/>
      <c r="AD28" s="627">
        <v>1339</v>
      </c>
      <c r="AE28" s="627"/>
      <c r="AF28" s="627"/>
      <c r="AG28" s="627"/>
      <c r="AH28" s="627"/>
      <c r="AI28" s="627"/>
      <c r="AJ28" s="627"/>
      <c r="AK28" s="627"/>
      <c r="AL28" s="628">
        <v>0</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306</v>
      </c>
      <c r="CE28" s="621"/>
      <c r="CF28" s="621"/>
      <c r="CG28" s="621"/>
      <c r="CH28" s="621"/>
      <c r="CI28" s="621"/>
      <c r="CJ28" s="621"/>
      <c r="CK28" s="621"/>
      <c r="CL28" s="621"/>
      <c r="CM28" s="621"/>
      <c r="CN28" s="621"/>
      <c r="CO28" s="621"/>
      <c r="CP28" s="621"/>
      <c r="CQ28" s="622"/>
      <c r="CR28" s="623">
        <v>568787</v>
      </c>
      <c r="CS28" s="624"/>
      <c r="CT28" s="624"/>
      <c r="CU28" s="624"/>
      <c r="CV28" s="624"/>
      <c r="CW28" s="624"/>
      <c r="CX28" s="624"/>
      <c r="CY28" s="625"/>
      <c r="CZ28" s="628">
        <v>4.3</v>
      </c>
      <c r="DA28" s="655"/>
      <c r="DB28" s="655"/>
      <c r="DC28" s="658"/>
      <c r="DD28" s="632">
        <v>326434</v>
      </c>
      <c r="DE28" s="624"/>
      <c r="DF28" s="624"/>
      <c r="DG28" s="624"/>
      <c r="DH28" s="624"/>
      <c r="DI28" s="624"/>
      <c r="DJ28" s="624"/>
      <c r="DK28" s="625"/>
      <c r="DL28" s="632">
        <v>326434</v>
      </c>
      <c r="DM28" s="624"/>
      <c r="DN28" s="624"/>
      <c r="DO28" s="624"/>
      <c r="DP28" s="624"/>
      <c r="DQ28" s="624"/>
      <c r="DR28" s="624"/>
      <c r="DS28" s="624"/>
      <c r="DT28" s="624"/>
      <c r="DU28" s="624"/>
      <c r="DV28" s="625"/>
      <c r="DW28" s="628">
        <v>8.9</v>
      </c>
      <c r="DX28" s="655"/>
      <c r="DY28" s="655"/>
      <c r="DZ28" s="655"/>
      <c r="EA28" s="655"/>
      <c r="EB28" s="655"/>
      <c r="EC28" s="656"/>
    </row>
    <row r="29" spans="2:133" ht="11.25" customHeight="1" x14ac:dyDescent="0.15">
      <c r="B29" s="620" t="s">
        <v>307</v>
      </c>
      <c r="C29" s="621"/>
      <c r="D29" s="621"/>
      <c r="E29" s="621"/>
      <c r="F29" s="621"/>
      <c r="G29" s="621"/>
      <c r="H29" s="621"/>
      <c r="I29" s="621"/>
      <c r="J29" s="621"/>
      <c r="K29" s="621"/>
      <c r="L29" s="621"/>
      <c r="M29" s="621"/>
      <c r="N29" s="621"/>
      <c r="O29" s="621"/>
      <c r="P29" s="621"/>
      <c r="Q29" s="622"/>
      <c r="R29" s="623">
        <v>5601</v>
      </c>
      <c r="S29" s="624"/>
      <c r="T29" s="624"/>
      <c r="U29" s="624"/>
      <c r="V29" s="624"/>
      <c r="W29" s="624"/>
      <c r="X29" s="624"/>
      <c r="Y29" s="625"/>
      <c r="Z29" s="626">
        <v>0</v>
      </c>
      <c r="AA29" s="626"/>
      <c r="AB29" s="626"/>
      <c r="AC29" s="626"/>
      <c r="AD29" s="627" t="s">
        <v>138</v>
      </c>
      <c r="AE29" s="627"/>
      <c r="AF29" s="627"/>
      <c r="AG29" s="627"/>
      <c r="AH29" s="627"/>
      <c r="AI29" s="627"/>
      <c r="AJ29" s="627"/>
      <c r="AK29" s="627"/>
      <c r="AL29" s="628" t="s">
        <v>180</v>
      </c>
      <c r="AM29" s="629"/>
      <c r="AN29" s="629"/>
      <c r="AO29" s="630"/>
      <c r="AP29" s="644"/>
      <c r="AQ29" s="645"/>
      <c r="AR29" s="645"/>
      <c r="AS29" s="645"/>
      <c r="AT29" s="645"/>
      <c r="AU29" s="645"/>
      <c r="AV29" s="645"/>
      <c r="AW29" s="645"/>
      <c r="AX29" s="645"/>
      <c r="AY29" s="645"/>
      <c r="AZ29" s="645"/>
      <c r="BA29" s="645"/>
      <c r="BB29" s="645"/>
      <c r="BC29" s="645"/>
      <c r="BD29" s="645"/>
      <c r="BE29" s="645"/>
      <c r="BF29" s="646"/>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61" t="s">
        <v>308</v>
      </c>
      <c r="CE29" s="662"/>
      <c r="CF29" s="620" t="s">
        <v>309</v>
      </c>
      <c r="CG29" s="621"/>
      <c r="CH29" s="621"/>
      <c r="CI29" s="621"/>
      <c r="CJ29" s="621"/>
      <c r="CK29" s="621"/>
      <c r="CL29" s="621"/>
      <c r="CM29" s="621"/>
      <c r="CN29" s="621"/>
      <c r="CO29" s="621"/>
      <c r="CP29" s="621"/>
      <c r="CQ29" s="622"/>
      <c r="CR29" s="623">
        <v>568787</v>
      </c>
      <c r="CS29" s="653"/>
      <c r="CT29" s="653"/>
      <c r="CU29" s="653"/>
      <c r="CV29" s="653"/>
      <c r="CW29" s="653"/>
      <c r="CX29" s="653"/>
      <c r="CY29" s="654"/>
      <c r="CZ29" s="628">
        <v>4.3</v>
      </c>
      <c r="DA29" s="655"/>
      <c r="DB29" s="655"/>
      <c r="DC29" s="658"/>
      <c r="DD29" s="632">
        <v>326434</v>
      </c>
      <c r="DE29" s="653"/>
      <c r="DF29" s="653"/>
      <c r="DG29" s="653"/>
      <c r="DH29" s="653"/>
      <c r="DI29" s="653"/>
      <c r="DJ29" s="653"/>
      <c r="DK29" s="654"/>
      <c r="DL29" s="632">
        <v>326434</v>
      </c>
      <c r="DM29" s="653"/>
      <c r="DN29" s="653"/>
      <c r="DO29" s="653"/>
      <c r="DP29" s="653"/>
      <c r="DQ29" s="653"/>
      <c r="DR29" s="653"/>
      <c r="DS29" s="653"/>
      <c r="DT29" s="653"/>
      <c r="DU29" s="653"/>
      <c r="DV29" s="654"/>
      <c r="DW29" s="628">
        <v>8.9</v>
      </c>
      <c r="DX29" s="655"/>
      <c r="DY29" s="655"/>
      <c r="DZ29" s="655"/>
      <c r="EA29" s="655"/>
      <c r="EB29" s="655"/>
      <c r="EC29" s="656"/>
    </row>
    <row r="30" spans="2:133" ht="11.25" customHeight="1" x14ac:dyDescent="0.15">
      <c r="B30" s="620" t="s">
        <v>310</v>
      </c>
      <c r="C30" s="621"/>
      <c r="D30" s="621"/>
      <c r="E30" s="621"/>
      <c r="F30" s="621"/>
      <c r="G30" s="621"/>
      <c r="H30" s="621"/>
      <c r="I30" s="621"/>
      <c r="J30" s="621"/>
      <c r="K30" s="621"/>
      <c r="L30" s="621"/>
      <c r="M30" s="621"/>
      <c r="N30" s="621"/>
      <c r="O30" s="621"/>
      <c r="P30" s="621"/>
      <c r="Q30" s="622"/>
      <c r="R30" s="623">
        <v>3783973</v>
      </c>
      <c r="S30" s="624"/>
      <c r="T30" s="624"/>
      <c r="U30" s="624"/>
      <c r="V30" s="624"/>
      <c r="W30" s="624"/>
      <c r="X30" s="624"/>
      <c r="Y30" s="625"/>
      <c r="Z30" s="626">
        <v>26.7</v>
      </c>
      <c r="AA30" s="626"/>
      <c r="AB30" s="626"/>
      <c r="AC30" s="626"/>
      <c r="AD30" s="627" t="s">
        <v>180</v>
      </c>
      <c r="AE30" s="627"/>
      <c r="AF30" s="627"/>
      <c r="AG30" s="627"/>
      <c r="AH30" s="627"/>
      <c r="AI30" s="627"/>
      <c r="AJ30" s="627"/>
      <c r="AK30" s="627"/>
      <c r="AL30" s="628" t="s">
        <v>237</v>
      </c>
      <c r="AM30" s="629"/>
      <c r="AN30" s="629"/>
      <c r="AO30" s="630"/>
      <c r="AP30" s="605" t="s">
        <v>226</v>
      </c>
      <c r="AQ30" s="606"/>
      <c r="AR30" s="606"/>
      <c r="AS30" s="606"/>
      <c r="AT30" s="606"/>
      <c r="AU30" s="606"/>
      <c r="AV30" s="606"/>
      <c r="AW30" s="606"/>
      <c r="AX30" s="606"/>
      <c r="AY30" s="606"/>
      <c r="AZ30" s="606"/>
      <c r="BA30" s="606"/>
      <c r="BB30" s="606"/>
      <c r="BC30" s="606"/>
      <c r="BD30" s="606"/>
      <c r="BE30" s="606"/>
      <c r="BF30" s="607"/>
      <c r="BG30" s="605" t="s">
        <v>311</v>
      </c>
      <c r="BH30" s="659"/>
      <c r="BI30" s="659"/>
      <c r="BJ30" s="659"/>
      <c r="BK30" s="659"/>
      <c r="BL30" s="659"/>
      <c r="BM30" s="659"/>
      <c r="BN30" s="659"/>
      <c r="BO30" s="659"/>
      <c r="BP30" s="659"/>
      <c r="BQ30" s="660"/>
      <c r="BR30" s="605" t="s">
        <v>312</v>
      </c>
      <c r="BS30" s="659"/>
      <c r="BT30" s="659"/>
      <c r="BU30" s="659"/>
      <c r="BV30" s="659"/>
      <c r="BW30" s="659"/>
      <c r="BX30" s="659"/>
      <c r="BY30" s="659"/>
      <c r="BZ30" s="659"/>
      <c r="CA30" s="659"/>
      <c r="CB30" s="660"/>
      <c r="CD30" s="663"/>
      <c r="CE30" s="664"/>
      <c r="CF30" s="620" t="s">
        <v>313</v>
      </c>
      <c r="CG30" s="621"/>
      <c r="CH30" s="621"/>
      <c r="CI30" s="621"/>
      <c r="CJ30" s="621"/>
      <c r="CK30" s="621"/>
      <c r="CL30" s="621"/>
      <c r="CM30" s="621"/>
      <c r="CN30" s="621"/>
      <c r="CO30" s="621"/>
      <c r="CP30" s="621"/>
      <c r="CQ30" s="622"/>
      <c r="CR30" s="623">
        <v>547016</v>
      </c>
      <c r="CS30" s="624"/>
      <c r="CT30" s="624"/>
      <c r="CU30" s="624"/>
      <c r="CV30" s="624"/>
      <c r="CW30" s="624"/>
      <c r="CX30" s="624"/>
      <c r="CY30" s="625"/>
      <c r="CZ30" s="628">
        <v>4.2</v>
      </c>
      <c r="DA30" s="655"/>
      <c r="DB30" s="655"/>
      <c r="DC30" s="658"/>
      <c r="DD30" s="632">
        <v>304663</v>
      </c>
      <c r="DE30" s="624"/>
      <c r="DF30" s="624"/>
      <c r="DG30" s="624"/>
      <c r="DH30" s="624"/>
      <c r="DI30" s="624"/>
      <c r="DJ30" s="624"/>
      <c r="DK30" s="625"/>
      <c r="DL30" s="632">
        <v>304663</v>
      </c>
      <c r="DM30" s="624"/>
      <c r="DN30" s="624"/>
      <c r="DO30" s="624"/>
      <c r="DP30" s="624"/>
      <c r="DQ30" s="624"/>
      <c r="DR30" s="624"/>
      <c r="DS30" s="624"/>
      <c r="DT30" s="624"/>
      <c r="DU30" s="624"/>
      <c r="DV30" s="625"/>
      <c r="DW30" s="628">
        <v>8.3000000000000007</v>
      </c>
      <c r="DX30" s="655"/>
      <c r="DY30" s="655"/>
      <c r="DZ30" s="655"/>
      <c r="EA30" s="655"/>
      <c r="EB30" s="655"/>
      <c r="EC30" s="656"/>
    </row>
    <row r="31" spans="2:133" ht="11.25" customHeight="1" x14ac:dyDescent="0.15">
      <c r="B31" s="636" t="s">
        <v>314</v>
      </c>
      <c r="C31" s="637"/>
      <c r="D31" s="637"/>
      <c r="E31" s="637"/>
      <c r="F31" s="637"/>
      <c r="G31" s="637"/>
      <c r="H31" s="637"/>
      <c r="I31" s="637"/>
      <c r="J31" s="637"/>
      <c r="K31" s="637"/>
      <c r="L31" s="637"/>
      <c r="M31" s="637"/>
      <c r="N31" s="637"/>
      <c r="O31" s="637"/>
      <c r="P31" s="637"/>
      <c r="Q31" s="638"/>
      <c r="R31" s="623" t="s">
        <v>180</v>
      </c>
      <c r="S31" s="624"/>
      <c r="T31" s="624"/>
      <c r="U31" s="624"/>
      <c r="V31" s="624"/>
      <c r="W31" s="624"/>
      <c r="X31" s="624"/>
      <c r="Y31" s="625"/>
      <c r="Z31" s="626" t="s">
        <v>138</v>
      </c>
      <c r="AA31" s="626"/>
      <c r="AB31" s="626"/>
      <c r="AC31" s="626"/>
      <c r="AD31" s="627" t="s">
        <v>237</v>
      </c>
      <c r="AE31" s="627"/>
      <c r="AF31" s="627"/>
      <c r="AG31" s="627"/>
      <c r="AH31" s="627"/>
      <c r="AI31" s="627"/>
      <c r="AJ31" s="627"/>
      <c r="AK31" s="627"/>
      <c r="AL31" s="628" t="s">
        <v>180</v>
      </c>
      <c r="AM31" s="629"/>
      <c r="AN31" s="629"/>
      <c r="AO31" s="630"/>
      <c r="AP31" s="671" t="s">
        <v>315</v>
      </c>
      <c r="AQ31" s="672"/>
      <c r="AR31" s="672"/>
      <c r="AS31" s="672"/>
      <c r="AT31" s="677" t="s">
        <v>316</v>
      </c>
      <c r="AU31" s="218"/>
      <c r="AV31" s="218"/>
      <c r="AW31" s="218"/>
      <c r="AX31" s="609" t="s">
        <v>190</v>
      </c>
      <c r="AY31" s="610"/>
      <c r="AZ31" s="610"/>
      <c r="BA31" s="610"/>
      <c r="BB31" s="610"/>
      <c r="BC31" s="610"/>
      <c r="BD31" s="610"/>
      <c r="BE31" s="610"/>
      <c r="BF31" s="611"/>
      <c r="BG31" s="670">
        <v>99.7</v>
      </c>
      <c r="BH31" s="667"/>
      <c r="BI31" s="667"/>
      <c r="BJ31" s="667"/>
      <c r="BK31" s="667"/>
      <c r="BL31" s="667"/>
      <c r="BM31" s="618">
        <v>98.9</v>
      </c>
      <c r="BN31" s="667"/>
      <c r="BO31" s="667"/>
      <c r="BP31" s="667"/>
      <c r="BQ31" s="668"/>
      <c r="BR31" s="670">
        <v>99.8</v>
      </c>
      <c r="BS31" s="667"/>
      <c r="BT31" s="667"/>
      <c r="BU31" s="667"/>
      <c r="BV31" s="667"/>
      <c r="BW31" s="667"/>
      <c r="BX31" s="618">
        <v>99</v>
      </c>
      <c r="BY31" s="667"/>
      <c r="BZ31" s="667"/>
      <c r="CA31" s="667"/>
      <c r="CB31" s="668"/>
      <c r="CD31" s="663"/>
      <c r="CE31" s="664"/>
      <c r="CF31" s="620" t="s">
        <v>317</v>
      </c>
      <c r="CG31" s="621"/>
      <c r="CH31" s="621"/>
      <c r="CI31" s="621"/>
      <c r="CJ31" s="621"/>
      <c r="CK31" s="621"/>
      <c r="CL31" s="621"/>
      <c r="CM31" s="621"/>
      <c r="CN31" s="621"/>
      <c r="CO31" s="621"/>
      <c r="CP31" s="621"/>
      <c r="CQ31" s="622"/>
      <c r="CR31" s="623">
        <v>21771</v>
      </c>
      <c r="CS31" s="653"/>
      <c r="CT31" s="653"/>
      <c r="CU31" s="653"/>
      <c r="CV31" s="653"/>
      <c r="CW31" s="653"/>
      <c r="CX31" s="653"/>
      <c r="CY31" s="654"/>
      <c r="CZ31" s="628">
        <v>0.2</v>
      </c>
      <c r="DA31" s="655"/>
      <c r="DB31" s="655"/>
      <c r="DC31" s="658"/>
      <c r="DD31" s="632">
        <v>21771</v>
      </c>
      <c r="DE31" s="653"/>
      <c r="DF31" s="653"/>
      <c r="DG31" s="653"/>
      <c r="DH31" s="653"/>
      <c r="DI31" s="653"/>
      <c r="DJ31" s="653"/>
      <c r="DK31" s="654"/>
      <c r="DL31" s="632">
        <v>21771</v>
      </c>
      <c r="DM31" s="653"/>
      <c r="DN31" s="653"/>
      <c r="DO31" s="653"/>
      <c r="DP31" s="653"/>
      <c r="DQ31" s="653"/>
      <c r="DR31" s="653"/>
      <c r="DS31" s="653"/>
      <c r="DT31" s="653"/>
      <c r="DU31" s="653"/>
      <c r="DV31" s="654"/>
      <c r="DW31" s="628">
        <v>0.6</v>
      </c>
      <c r="DX31" s="655"/>
      <c r="DY31" s="655"/>
      <c r="DZ31" s="655"/>
      <c r="EA31" s="655"/>
      <c r="EB31" s="655"/>
      <c r="EC31" s="656"/>
    </row>
    <row r="32" spans="2:133" ht="11.25" customHeight="1" x14ac:dyDescent="0.15">
      <c r="B32" s="620" t="s">
        <v>318</v>
      </c>
      <c r="C32" s="621"/>
      <c r="D32" s="621"/>
      <c r="E32" s="621"/>
      <c r="F32" s="621"/>
      <c r="G32" s="621"/>
      <c r="H32" s="621"/>
      <c r="I32" s="621"/>
      <c r="J32" s="621"/>
      <c r="K32" s="621"/>
      <c r="L32" s="621"/>
      <c r="M32" s="621"/>
      <c r="N32" s="621"/>
      <c r="O32" s="621"/>
      <c r="P32" s="621"/>
      <c r="Q32" s="622"/>
      <c r="R32" s="623">
        <v>620228</v>
      </c>
      <c r="S32" s="624"/>
      <c r="T32" s="624"/>
      <c r="U32" s="624"/>
      <c r="V32" s="624"/>
      <c r="W32" s="624"/>
      <c r="X32" s="624"/>
      <c r="Y32" s="625"/>
      <c r="Z32" s="626">
        <v>4.4000000000000004</v>
      </c>
      <c r="AA32" s="626"/>
      <c r="AB32" s="626"/>
      <c r="AC32" s="626"/>
      <c r="AD32" s="627" t="s">
        <v>138</v>
      </c>
      <c r="AE32" s="627"/>
      <c r="AF32" s="627"/>
      <c r="AG32" s="627"/>
      <c r="AH32" s="627"/>
      <c r="AI32" s="627"/>
      <c r="AJ32" s="627"/>
      <c r="AK32" s="627"/>
      <c r="AL32" s="628" t="s">
        <v>138</v>
      </c>
      <c r="AM32" s="629"/>
      <c r="AN32" s="629"/>
      <c r="AO32" s="630"/>
      <c r="AP32" s="673"/>
      <c r="AQ32" s="674"/>
      <c r="AR32" s="674"/>
      <c r="AS32" s="674"/>
      <c r="AT32" s="678"/>
      <c r="AU32" s="214" t="s">
        <v>319</v>
      </c>
      <c r="AX32" s="620" t="s">
        <v>320</v>
      </c>
      <c r="AY32" s="621"/>
      <c r="AZ32" s="621"/>
      <c r="BA32" s="621"/>
      <c r="BB32" s="621"/>
      <c r="BC32" s="621"/>
      <c r="BD32" s="621"/>
      <c r="BE32" s="621"/>
      <c r="BF32" s="622"/>
      <c r="BG32" s="680">
        <v>99.4</v>
      </c>
      <c r="BH32" s="653"/>
      <c r="BI32" s="653"/>
      <c r="BJ32" s="653"/>
      <c r="BK32" s="653"/>
      <c r="BL32" s="653"/>
      <c r="BM32" s="629">
        <v>97.9</v>
      </c>
      <c r="BN32" s="653"/>
      <c r="BO32" s="653"/>
      <c r="BP32" s="653"/>
      <c r="BQ32" s="669"/>
      <c r="BR32" s="680">
        <v>99.3</v>
      </c>
      <c r="BS32" s="653"/>
      <c r="BT32" s="653"/>
      <c r="BU32" s="653"/>
      <c r="BV32" s="653"/>
      <c r="BW32" s="653"/>
      <c r="BX32" s="629">
        <v>97.9</v>
      </c>
      <c r="BY32" s="653"/>
      <c r="BZ32" s="653"/>
      <c r="CA32" s="653"/>
      <c r="CB32" s="669"/>
      <c r="CD32" s="665"/>
      <c r="CE32" s="666"/>
      <c r="CF32" s="620" t="s">
        <v>321</v>
      </c>
      <c r="CG32" s="621"/>
      <c r="CH32" s="621"/>
      <c r="CI32" s="621"/>
      <c r="CJ32" s="621"/>
      <c r="CK32" s="621"/>
      <c r="CL32" s="621"/>
      <c r="CM32" s="621"/>
      <c r="CN32" s="621"/>
      <c r="CO32" s="621"/>
      <c r="CP32" s="621"/>
      <c r="CQ32" s="622"/>
      <c r="CR32" s="623" t="s">
        <v>237</v>
      </c>
      <c r="CS32" s="624"/>
      <c r="CT32" s="624"/>
      <c r="CU32" s="624"/>
      <c r="CV32" s="624"/>
      <c r="CW32" s="624"/>
      <c r="CX32" s="624"/>
      <c r="CY32" s="625"/>
      <c r="CZ32" s="628" t="s">
        <v>180</v>
      </c>
      <c r="DA32" s="655"/>
      <c r="DB32" s="655"/>
      <c r="DC32" s="658"/>
      <c r="DD32" s="632" t="s">
        <v>237</v>
      </c>
      <c r="DE32" s="624"/>
      <c r="DF32" s="624"/>
      <c r="DG32" s="624"/>
      <c r="DH32" s="624"/>
      <c r="DI32" s="624"/>
      <c r="DJ32" s="624"/>
      <c r="DK32" s="625"/>
      <c r="DL32" s="632" t="s">
        <v>180</v>
      </c>
      <c r="DM32" s="624"/>
      <c r="DN32" s="624"/>
      <c r="DO32" s="624"/>
      <c r="DP32" s="624"/>
      <c r="DQ32" s="624"/>
      <c r="DR32" s="624"/>
      <c r="DS32" s="624"/>
      <c r="DT32" s="624"/>
      <c r="DU32" s="624"/>
      <c r="DV32" s="625"/>
      <c r="DW32" s="628" t="s">
        <v>180</v>
      </c>
      <c r="DX32" s="655"/>
      <c r="DY32" s="655"/>
      <c r="DZ32" s="655"/>
      <c r="EA32" s="655"/>
      <c r="EB32" s="655"/>
      <c r="EC32" s="656"/>
    </row>
    <row r="33" spans="2:133" ht="11.25" customHeight="1" x14ac:dyDescent="0.15">
      <c r="B33" s="620" t="s">
        <v>322</v>
      </c>
      <c r="C33" s="621"/>
      <c r="D33" s="621"/>
      <c r="E33" s="621"/>
      <c r="F33" s="621"/>
      <c r="G33" s="621"/>
      <c r="H33" s="621"/>
      <c r="I33" s="621"/>
      <c r="J33" s="621"/>
      <c r="K33" s="621"/>
      <c r="L33" s="621"/>
      <c r="M33" s="621"/>
      <c r="N33" s="621"/>
      <c r="O33" s="621"/>
      <c r="P33" s="621"/>
      <c r="Q33" s="622"/>
      <c r="R33" s="623">
        <v>211145</v>
      </c>
      <c r="S33" s="624"/>
      <c r="T33" s="624"/>
      <c r="U33" s="624"/>
      <c r="V33" s="624"/>
      <c r="W33" s="624"/>
      <c r="X33" s="624"/>
      <c r="Y33" s="625"/>
      <c r="Z33" s="626">
        <v>1.5</v>
      </c>
      <c r="AA33" s="626"/>
      <c r="AB33" s="626"/>
      <c r="AC33" s="626"/>
      <c r="AD33" s="627">
        <v>41083</v>
      </c>
      <c r="AE33" s="627"/>
      <c r="AF33" s="627"/>
      <c r="AG33" s="627"/>
      <c r="AH33" s="627"/>
      <c r="AI33" s="627"/>
      <c r="AJ33" s="627"/>
      <c r="AK33" s="627"/>
      <c r="AL33" s="628">
        <v>1.1000000000000001</v>
      </c>
      <c r="AM33" s="629"/>
      <c r="AN33" s="629"/>
      <c r="AO33" s="630"/>
      <c r="AP33" s="675"/>
      <c r="AQ33" s="676"/>
      <c r="AR33" s="676"/>
      <c r="AS33" s="676"/>
      <c r="AT33" s="679"/>
      <c r="AU33" s="219"/>
      <c r="AV33" s="219"/>
      <c r="AW33" s="219"/>
      <c r="AX33" s="644" t="s">
        <v>323</v>
      </c>
      <c r="AY33" s="645"/>
      <c r="AZ33" s="645"/>
      <c r="BA33" s="645"/>
      <c r="BB33" s="645"/>
      <c r="BC33" s="645"/>
      <c r="BD33" s="645"/>
      <c r="BE33" s="645"/>
      <c r="BF33" s="646"/>
      <c r="BG33" s="681">
        <v>99.8</v>
      </c>
      <c r="BH33" s="682"/>
      <c r="BI33" s="682"/>
      <c r="BJ33" s="682"/>
      <c r="BK33" s="682"/>
      <c r="BL33" s="682"/>
      <c r="BM33" s="683">
        <v>99</v>
      </c>
      <c r="BN33" s="682"/>
      <c r="BO33" s="682"/>
      <c r="BP33" s="682"/>
      <c r="BQ33" s="684"/>
      <c r="BR33" s="681">
        <v>99.8</v>
      </c>
      <c r="BS33" s="682"/>
      <c r="BT33" s="682"/>
      <c r="BU33" s="682"/>
      <c r="BV33" s="682"/>
      <c r="BW33" s="682"/>
      <c r="BX33" s="683">
        <v>99.2</v>
      </c>
      <c r="BY33" s="682"/>
      <c r="BZ33" s="682"/>
      <c r="CA33" s="682"/>
      <c r="CB33" s="684"/>
      <c r="CD33" s="620" t="s">
        <v>324</v>
      </c>
      <c r="CE33" s="621"/>
      <c r="CF33" s="621"/>
      <c r="CG33" s="621"/>
      <c r="CH33" s="621"/>
      <c r="CI33" s="621"/>
      <c r="CJ33" s="621"/>
      <c r="CK33" s="621"/>
      <c r="CL33" s="621"/>
      <c r="CM33" s="621"/>
      <c r="CN33" s="621"/>
      <c r="CO33" s="621"/>
      <c r="CP33" s="621"/>
      <c r="CQ33" s="622"/>
      <c r="CR33" s="623">
        <v>4736468</v>
      </c>
      <c r="CS33" s="653"/>
      <c r="CT33" s="653"/>
      <c r="CU33" s="653"/>
      <c r="CV33" s="653"/>
      <c r="CW33" s="653"/>
      <c r="CX33" s="653"/>
      <c r="CY33" s="654"/>
      <c r="CZ33" s="628">
        <v>36.1</v>
      </c>
      <c r="DA33" s="655"/>
      <c r="DB33" s="655"/>
      <c r="DC33" s="658"/>
      <c r="DD33" s="632">
        <v>2898062</v>
      </c>
      <c r="DE33" s="653"/>
      <c r="DF33" s="653"/>
      <c r="DG33" s="653"/>
      <c r="DH33" s="653"/>
      <c r="DI33" s="653"/>
      <c r="DJ33" s="653"/>
      <c r="DK33" s="654"/>
      <c r="DL33" s="632">
        <v>1507855</v>
      </c>
      <c r="DM33" s="653"/>
      <c r="DN33" s="653"/>
      <c r="DO33" s="653"/>
      <c r="DP33" s="653"/>
      <c r="DQ33" s="653"/>
      <c r="DR33" s="653"/>
      <c r="DS33" s="653"/>
      <c r="DT33" s="653"/>
      <c r="DU33" s="653"/>
      <c r="DV33" s="654"/>
      <c r="DW33" s="628">
        <v>41</v>
      </c>
      <c r="DX33" s="655"/>
      <c r="DY33" s="655"/>
      <c r="DZ33" s="655"/>
      <c r="EA33" s="655"/>
      <c r="EB33" s="655"/>
      <c r="EC33" s="656"/>
    </row>
    <row r="34" spans="2:133" ht="11.25" customHeight="1" x14ac:dyDescent="0.15">
      <c r="B34" s="620" t="s">
        <v>325</v>
      </c>
      <c r="C34" s="621"/>
      <c r="D34" s="621"/>
      <c r="E34" s="621"/>
      <c r="F34" s="621"/>
      <c r="G34" s="621"/>
      <c r="H34" s="621"/>
      <c r="I34" s="621"/>
      <c r="J34" s="621"/>
      <c r="K34" s="621"/>
      <c r="L34" s="621"/>
      <c r="M34" s="621"/>
      <c r="N34" s="621"/>
      <c r="O34" s="621"/>
      <c r="P34" s="621"/>
      <c r="Q34" s="622"/>
      <c r="R34" s="623">
        <v>124100</v>
      </c>
      <c r="S34" s="624"/>
      <c r="T34" s="624"/>
      <c r="U34" s="624"/>
      <c r="V34" s="624"/>
      <c r="W34" s="624"/>
      <c r="X34" s="624"/>
      <c r="Y34" s="625"/>
      <c r="Z34" s="626">
        <v>0.9</v>
      </c>
      <c r="AA34" s="626"/>
      <c r="AB34" s="626"/>
      <c r="AC34" s="626"/>
      <c r="AD34" s="627" t="s">
        <v>180</v>
      </c>
      <c r="AE34" s="627"/>
      <c r="AF34" s="627"/>
      <c r="AG34" s="627"/>
      <c r="AH34" s="627"/>
      <c r="AI34" s="627"/>
      <c r="AJ34" s="627"/>
      <c r="AK34" s="627"/>
      <c r="AL34" s="628" t="s">
        <v>180</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326</v>
      </c>
      <c r="CE34" s="621"/>
      <c r="CF34" s="621"/>
      <c r="CG34" s="621"/>
      <c r="CH34" s="621"/>
      <c r="CI34" s="621"/>
      <c r="CJ34" s="621"/>
      <c r="CK34" s="621"/>
      <c r="CL34" s="621"/>
      <c r="CM34" s="621"/>
      <c r="CN34" s="621"/>
      <c r="CO34" s="621"/>
      <c r="CP34" s="621"/>
      <c r="CQ34" s="622"/>
      <c r="CR34" s="623">
        <v>1150787</v>
      </c>
      <c r="CS34" s="624"/>
      <c r="CT34" s="624"/>
      <c r="CU34" s="624"/>
      <c r="CV34" s="624"/>
      <c r="CW34" s="624"/>
      <c r="CX34" s="624"/>
      <c r="CY34" s="625"/>
      <c r="CZ34" s="628">
        <v>8.8000000000000007</v>
      </c>
      <c r="DA34" s="655"/>
      <c r="DB34" s="655"/>
      <c r="DC34" s="658"/>
      <c r="DD34" s="632">
        <v>822997</v>
      </c>
      <c r="DE34" s="624"/>
      <c r="DF34" s="624"/>
      <c r="DG34" s="624"/>
      <c r="DH34" s="624"/>
      <c r="DI34" s="624"/>
      <c r="DJ34" s="624"/>
      <c r="DK34" s="625"/>
      <c r="DL34" s="632">
        <v>745830</v>
      </c>
      <c r="DM34" s="624"/>
      <c r="DN34" s="624"/>
      <c r="DO34" s="624"/>
      <c r="DP34" s="624"/>
      <c r="DQ34" s="624"/>
      <c r="DR34" s="624"/>
      <c r="DS34" s="624"/>
      <c r="DT34" s="624"/>
      <c r="DU34" s="624"/>
      <c r="DV34" s="625"/>
      <c r="DW34" s="628">
        <v>20.3</v>
      </c>
      <c r="DX34" s="655"/>
      <c r="DY34" s="655"/>
      <c r="DZ34" s="655"/>
      <c r="EA34" s="655"/>
      <c r="EB34" s="655"/>
      <c r="EC34" s="656"/>
    </row>
    <row r="35" spans="2:133" ht="11.25" customHeight="1" x14ac:dyDescent="0.15">
      <c r="B35" s="620" t="s">
        <v>327</v>
      </c>
      <c r="C35" s="621"/>
      <c r="D35" s="621"/>
      <c r="E35" s="621"/>
      <c r="F35" s="621"/>
      <c r="G35" s="621"/>
      <c r="H35" s="621"/>
      <c r="I35" s="621"/>
      <c r="J35" s="621"/>
      <c r="K35" s="621"/>
      <c r="L35" s="621"/>
      <c r="M35" s="621"/>
      <c r="N35" s="621"/>
      <c r="O35" s="621"/>
      <c r="P35" s="621"/>
      <c r="Q35" s="622"/>
      <c r="R35" s="623">
        <v>1414142</v>
      </c>
      <c r="S35" s="624"/>
      <c r="T35" s="624"/>
      <c r="U35" s="624"/>
      <c r="V35" s="624"/>
      <c r="W35" s="624"/>
      <c r="X35" s="624"/>
      <c r="Y35" s="625"/>
      <c r="Z35" s="626">
        <v>10</v>
      </c>
      <c r="AA35" s="626"/>
      <c r="AB35" s="626"/>
      <c r="AC35" s="626"/>
      <c r="AD35" s="627" t="s">
        <v>237</v>
      </c>
      <c r="AE35" s="627"/>
      <c r="AF35" s="627"/>
      <c r="AG35" s="627"/>
      <c r="AH35" s="627"/>
      <c r="AI35" s="627"/>
      <c r="AJ35" s="627"/>
      <c r="AK35" s="627"/>
      <c r="AL35" s="628" t="s">
        <v>180</v>
      </c>
      <c r="AM35" s="629"/>
      <c r="AN35" s="629"/>
      <c r="AO35" s="630"/>
      <c r="AP35" s="222"/>
      <c r="AQ35" s="605" t="s">
        <v>328</v>
      </c>
      <c r="AR35" s="606"/>
      <c r="AS35" s="606"/>
      <c r="AT35" s="606"/>
      <c r="AU35" s="606"/>
      <c r="AV35" s="606"/>
      <c r="AW35" s="606"/>
      <c r="AX35" s="606"/>
      <c r="AY35" s="606"/>
      <c r="AZ35" s="606"/>
      <c r="BA35" s="606"/>
      <c r="BB35" s="606"/>
      <c r="BC35" s="606"/>
      <c r="BD35" s="606"/>
      <c r="BE35" s="606"/>
      <c r="BF35" s="607"/>
      <c r="BG35" s="605" t="s">
        <v>329</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330</v>
      </c>
      <c r="CE35" s="621"/>
      <c r="CF35" s="621"/>
      <c r="CG35" s="621"/>
      <c r="CH35" s="621"/>
      <c r="CI35" s="621"/>
      <c r="CJ35" s="621"/>
      <c r="CK35" s="621"/>
      <c r="CL35" s="621"/>
      <c r="CM35" s="621"/>
      <c r="CN35" s="621"/>
      <c r="CO35" s="621"/>
      <c r="CP35" s="621"/>
      <c r="CQ35" s="622"/>
      <c r="CR35" s="623">
        <v>199207</v>
      </c>
      <c r="CS35" s="653"/>
      <c r="CT35" s="653"/>
      <c r="CU35" s="653"/>
      <c r="CV35" s="653"/>
      <c r="CW35" s="653"/>
      <c r="CX35" s="653"/>
      <c r="CY35" s="654"/>
      <c r="CZ35" s="628">
        <v>1.5</v>
      </c>
      <c r="DA35" s="655"/>
      <c r="DB35" s="655"/>
      <c r="DC35" s="658"/>
      <c r="DD35" s="632">
        <v>130177</v>
      </c>
      <c r="DE35" s="653"/>
      <c r="DF35" s="653"/>
      <c r="DG35" s="653"/>
      <c r="DH35" s="653"/>
      <c r="DI35" s="653"/>
      <c r="DJ35" s="653"/>
      <c r="DK35" s="654"/>
      <c r="DL35" s="632">
        <v>130132</v>
      </c>
      <c r="DM35" s="653"/>
      <c r="DN35" s="653"/>
      <c r="DO35" s="653"/>
      <c r="DP35" s="653"/>
      <c r="DQ35" s="653"/>
      <c r="DR35" s="653"/>
      <c r="DS35" s="653"/>
      <c r="DT35" s="653"/>
      <c r="DU35" s="653"/>
      <c r="DV35" s="654"/>
      <c r="DW35" s="628">
        <v>3.5</v>
      </c>
      <c r="DX35" s="655"/>
      <c r="DY35" s="655"/>
      <c r="DZ35" s="655"/>
      <c r="EA35" s="655"/>
      <c r="EB35" s="655"/>
      <c r="EC35" s="656"/>
    </row>
    <row r="36" spans="2:133" ht="11.25" customHeight="1" x14ac:dyDescent="0.15">
      <c r="B36" s="620" t="s">
        <v>331</v>
      </c>
      <c r="C36" s="621"/>
      <c r="D36" s="621"/>
      <c r="E36" s="621"/>
      <c r="F36" s="621"/>
      <c r="G36" s="621"/>
      <c r="H36" s="621"/>
      <c r="I36" s="621"/>
      <c r="J36" s="621"/>
      <c r="K36" s="621"/>
      <c r="L36" s="621"/>
      <c r="M36" s="621"/>
      <c r="N36" s="621"/>
      <c r="O36" s="621"/>
      <c r="P36" s="621"/>
      <c r="Q36" s="622"/>
      <c r="R36" s="623">
        <v>2247255</v>
      </c>
      <c r="S36" s="624"/>
      <c r="T36" s="624"/>
      <c r="U36" s="624"/>
      <c r="V36" s="624"/>
      <c r="W36" s="624"/>
      <c r="X36" s="624"/>
      <c r="Y36" s="625"/>
      <c r="Z36" s="626">
        <v>15.9</v>
      </c>
      <c r="AA36" s="626"/>
      <c r="AB36" s="626"/>
      <c r="AC36" s="626"/>
      <c r="AD36" s="627" t="s">
        <v>138</v>
      </c>
      <c r="AE36" s="627"/>
      <c r="AF36" s="627"/>
      <c r="AG36" s="627"/>
      <c r="AH36" s="627"/>
      <c r="AI36" s="627"/>
      <c r="AJ36" s="627"/>
      <c r="AK36" s="627"/>
      <c r="AL36" s="628" t="s">
        <v>138</v>
      </c>
      <c r="AM36" s="629"/>
      <c r="AN36" s="629"/>
      <c r="AO36" s="630"/>
      <c r="AP36" s="222"/>
      <c r="AQ36" s="685" t="s">
        <v>332</v>
      </c>
      <c r="AR36" s="686"/>
      <c r="AS36" s="686"/>
      <c r="AT36" s="686"/>
      <c r="AU36" s="686"/>
      <c r="AV36" s="686"/>
      <c r="AW36" s="686"/>
      <c r="AX36" s="686"/>
      <c r="AY36" s="687"/>
      <c r="AZ36" s="612">
        <v>811716</v>
      </c>
      <c r="BA36" s="613"/>
      <c r="BB36" s="613"/>
      <c r="BC36" s="613"/>
      <c r="BD36" s="613"/>
      <c r="BE36" s="613"/>
      <c r="BF36" s="688"/>
      <c r="BG36" s="609" t="s">
        <v>333</v>
      </c>
      <c r="BH36" s="610"/>
      <c r="BI36" s="610"/>
      <c r="BJ36" s="610"/>
      <c r="BK36" s="610"/>
      <c r="BL36" s="610"/>
      <c r="BM36" s="610"/>
      <c r="BN36" s="610"/>
      <c r="BO36" s="610"/>
      <c r="BP36" s="610"/>
      <c r="BQ36" s="610"/>
      <c r="BR36" s="610"/>
      <c r="BS36" s="610"/>
      <c r="BT36" s="610"/>
      <c r="BU36" s="611"/>
      <c r="BV36" s="612">
        <v>20564</v>
      </c>
      <c r="BW36" s="613"/>
      <c r="BX36" s="613"/>
      <c r="BY36" s="613"/>
      <c r="BZ36" s="613"/>
      <c r="CA36" s="613"/>
      <c r="CB36" s="688"/>
      <c r="CD36" s="620" t="s">
        <v>334</v>
      </c>
      <c r="CE36" s="621"/>
      <c r="CF36" s="621"/>
      <c r="CG36" s="621"/>
      <c r="CH36" s="621"/>
      <c r="CI36" s="621"/>
      <c r="CJ36" s="621"/>
      <c r="CK36" s="621"/>
      <c r="CL36" s="621"/>
      <c r="CM36" s="621"/>
      <c r="CN36" s="621"/>
      <c r="CO36" s="621"/>
      <c r="CP36" s="621"/>
      <c r="CQ36" s="622"/>
      <c r="CR36" s="623">
        <v>1526541</v>
      </c>
      <c r="CS36" s="624"/>
      <c r="CT36" s="624"/>
      <c r="CU36" s="624"/>
      <c r="CV36" s="624"/>
      <c r="CW36" s="624"/>
      <c r="CX36" s="624"/>
      <c r="CY36" s="625"/>
      <c r="CZ36" s="628">
        <v>11.6</v>
      </c>
      <c r="DA36" s="655"/>
      <c r="DB36" s="655"/>
      <c r="DC36" s="658"/>
      <c r="DD36" s="632">
        <v>1459201</v>
      </c>
      <c r="DE36" s="624"/>
      <c r="DF36" s="624"/>
      <c r="DG36" s="624"/>
      <c r="DH36" s="624"/>
      <c r="DI36" s="624"/>
      <c r="DJ36" s="624"/>
      <c r="DK36" s="625"/>
      <c r="DL36" s="632">
        <v>512067</v>
      </c>
      <c r="DM36" s="624"/>
      <c r="DN36" s="624"/>
      <c r="DO36" s="624"/>
      <c r="DP36" s="624"/>
      <c r="DQ36" s="624"/>
      <c r="DR36" s="624"/>
      <c r="DS36" s="624"/>
      <c r="DT36" s="624"/>
      <c r="DU36" s="624"/>
      <c r="DV36" s="625"/>
      <c r="DW36" s="628">
        <v>13.9</v>
      </c>
      <c r="DX36" s="655"/>
      <c r="DY36" s="655"/>
      <c r="DZ36" s="655"/>
      <c r="EA36" s="655"/>
      <c r="EB36" s="655"/>
      <c r="EC36" s="656"/>
    </row>
    <row r="37" spans="2:133" ht="11.25" customHeight="1" x14ac:dyDescent="0.15">
      <c r="B37" s="620" t="s">
        <v>335</v>
      </c>
      <c r="C37" s="621"/>
      <c r="D37" s="621"/>
      <c r="E37" s="621"/>
      <c r="F37" s="621"/>
      <c r="G37" s="621"/>
      <c r="H37" s="621"/>
      <c r="I37" s="621"/>
      <c r="J37" s="621"/>
      <c r="K37" s="621"/>
      <c r="L37" s="621"/>
      <c r="M37" s="621"/>
      <c r="N37" s="621"/>
      <c r="O37" s="621"/>
      <c r="P37" s="621"/>
      <c r="Q37" s="622"/>
      <c r="R37" s="623">
        <v>480417</v>
      </c>
      <c r="S37" s="624"/>
      <c r="T37" s="624"/>
      <c r="U37" s="624"/>
      <c r="V37" s="624"/>
      <c r="W37" s="624"/>
      <c r="X37" s="624"/>
      <c r="Y37" s="625"/>
      <c r="Z37" s="626">
        <v>3.4</v>
      </c>
      <c r="AA37" s="626"/>
      <c r="AB37" s="626"/>
      <c r="AC37" s="626"/>
      <c r="AD37" s="627" t="s">
        <v>180</v>
      </c>
      <c r="AE37" s="627"/>
      <c r="AF37" s="627"/>
      <c r="AG37" s="627"/>
      <c r="AH37" s="627"/>
      <c r="AI37" s="627"/>
      <c r="AJ37" s="627"/>
      <c r="AK37" s="627"/>
      <c r="AL37" s="628" t="s">
        <v>180</v>
      </c>
      <c r="AM37" s="629"/>
      <c r="AN37" s="629"/>
      <c r="AO37" s="630"/>
      <c r="AQ37" s="689" t="s">
        <v>336</v>
      </c>
      <c r="AR37" s="690"/>
      <c r="AS37" s="690"/>
      <c r="AT37" s="690"/>
      <c r="AU37" s="690"/>
      <c r="AV37" s="690"/>
      <c r="AW37" s="690"/>
      <c r="AX37" s="690"/>
      <c r="AY37" s="691"/>
      <c r="AZ37" s="623">
        <v>293781</v>
      </c>
      <c r="BA37" s="624"/>
      <c r="BB37" s="624"/>
      <c r="BC37" s="624"/>
      <c r="BD37" s="653"/>
      <c r="BE37" s="653"/>
      <c r="BF37" s="669"/>
      <c r="BG37" s="620" t="s">
        <v>337</v>
      </c>
      <c r="BH37" s="621"/>
      <c r="BI37" s="621"/>
      <c r="BJ37" s="621"/>
      <c r="BK37" s="621"/>
      <c r="BL37" s="621"/>
      <c r="BM37" s="621"/>
      <c r="BN37" s="621"/>
      <c r="BO37" s="621"/>
      <c r="BP37" s="621"/>
      <c r="BQ37" s="621"/>
      <c r="BR37" s="621"/>
      <c r="BS37" s="621"/>
      <c r="BT37" s="621"/>
      <c r="BU37" s="622"/>
      <c r="BV37" s="623">
        <v>9092</v>
      </c>
      <c r="BW37" s="624"/>
      <c r="BX37" s="624"/>
      <c r="BY37" s="624"/>
      <c r="BZ37" s="624"/>
      <c r="CA37" s="624"/>
      <c r="CB37" s="633"/>
      <c r="CD37" s="620" t="s">
        <v>338</v>
      </c>
      <c r="CE37" s="621"/>
      <c r="CF37" s="621"/>
      <c r="CG37" s="621"/>
      <c r="CH37" s="621"/>
      <c r="CI37" s="621"/>
      <c r="CJ37" s="621"/>
      <c r="CK37" s="621"/>
      <c r="CL37" s="621"/>
      <c r="CM37" s="621"/>
      <c r="CN37" s="621"/>
      <c r="CO37" s="621"/>
      <c r="CP37" s="621"/>
      <c r="CQ37" s="622"/>
      <c r="CR37" s="623">
        <v>321071</v>
      </c>
      <c r="CS37" s="653"/>
      <c r="CT37" s="653"/>
      <c r="CU37" s="653"/>
      <c r="CV37" s="653"/>
      <c r="CW37" s="653"/>
      <c r="CX37" s="653"/>
      <c r="CY37" s="654"/>
      <c r="CZ37" s="628">
        <v>2.4</v>
      </c>
      <c r="DA37" s="655"/>
      <c r="DB37" s="655"/>
      <c r="DC37" s="658"/>
      <c r="DD37" s="632">
        <v>321071</v>
      </c>
      <c r="DE37" s="653"/>
      <c r="DF37" s="653"/>
      <c r="DG37" s="653"/>
      <c r="DH37" s="653"/>
      <c r="DI37" s="653"/>
      <c r="DJ37" s="653"/>
      <c r="DK37" s="654"/>
      <c r="DL37" s="632">
        <v>321071</v>
      </c>
      <c r="DM37" s="653"/>
      <c r="DN37" s="653"/>
      <c r="DO37" s="653"/>
      <c r="DP37" s="653"/>
      <c r="DQ37" s="653"/>
      <c r="DR37" s="653"/>
      <c r="DS37" s="653"/>
      <c r="DT37" s="653"/>
      <c r="DU37" s="653"/>
      <c r="DV37" s="654"/>
      <c r="DW37" s="628">
        <v>8.6999999999999993</v>
      </c>
      <c r="DX37" s="655"/>
      <c r="DY37" s="655"/>
      <c r="DZ37" s="655"/>
      <c r="EA37" s="655"/>
      <c r="EB37" s="655"/>
      <c r="EC37" s="656"/>
    </row>
    <row r="38" spans="2:133" ht="11.25" customHeight="1" x14ac:dyDescent="0.15">
      <c r="B38" s="620" t="s">
        <v>339</v>
      </c>
      <c r="C38" s="621"/>
      <c r="D38" s="621"/>
      <c r="E38" s="621"/>
      <c r="F38" s="621"/>
      <c r="G38" s="621"/>
      <c r="H38" s="621"/>
      <c r="I38" s="621"/>
      <c r="J38" s="621"/>
      <c r="K38" s="621"/>
      <c r="L38" s="621"/>
      <c r="M38" s="621"/>
      <c r="N38" s="621"/>
      <c r="O38" s="621"/>
      <c r="P38" s="621"/>
      <c r="Q38" s="622"/>
      <c r="R38" s="623">
        <v>964100</v>
      </c>
      <c r="S38" s="624"/>
      <c r="T38" s="624"/>
      <c r="U38" s="624"/>
      <c r="V38" s="624"/>
      <c r="W38" s="624"/>
      <c r="X38" s="624"/>
      <c r="Y38" s="625"/>
      <c r="Z38" s="626">
        <v>6.8</v>
      </c>
      <c r="AA38" s="626"/>
      <c r="AB38" s="626"/>
      <c r="AC38" s="626"/>
      <c r="AD38" s="627" t="s">
        <v>138</v>
      </c>
      <c r="AE38" s="627"/>
      <c r="AF38" s="627"/>
      <c r="AG38" s="627"/>
      <c r="AH38" s="627"/>
      <c r="AI38" s="627"/>
      <c r="AJ38" s="627"/>
      <c r="AK38" s="627"/>
      <c r="AL38" s="628" t="s">
        <v>237</v>
      </c>
      <c r="AM38" s="629"/>
      <c r="AN38" s="629"/>
      <c r="AO38" s="630"/>
      <c r="AQ38" s="689" t="s">
        <v>340</v>
      </c>
      <c r="AR38" s="690"/>
      <c r="AS38" s="690"/>
      <c r="AT38" s="690"/>
      <c r="AU38" s="690"/>
      <c r="AV38" s="690"/>
      <c r="AW38" s="690"/>
      <c r="AX38" s="690"/>
      <c r="AY38" s="691"/>
      <c r="AZ38" s="623">
        <v>128591</v>
      </c>
      <c r="BA38" s="624"/>
      <c r="BB38" s="624"/>
      <c r="BC38" s="624"/>
      <c r="BD38" s="653"/>
      <c r="BE38" s="653"/>
      <c r="BF38" s="669"/>
      <c r="BG38" s="620" t="s">
        <v>341</v>
      </c>
      <c r="BH38" s="621"/>
      <c r="BI38" s="621"/>
      <c r="BJ38" s="621"/>
      <c r="BK38" s="621"/>
      <c r="BL38" s="621"/>
      <c r="BM38" s="621"/>
      <c r="BN38" s="621"/>
      <c r="BO38" s="621"/>
      <c r="BP38" s="621"/>
      <c r="BQ38" s="621"/>
      <c r="BR38" s="621"/>
      <c r="BS38" s="621"/>
      <c r="BT38" s="621"/>
      <c r="BU38" s="622"/>
      <c r="BV38" s="623">
        <v>946</v>
      </c>
      <c r="BW38" s="624"/>
      <c r="BX38" s="624"/>
      <c r="BY38" s="624"/>
      <c r="BZ38" s="624"/>
      <c r="CA38" s="624"/>
      <c r="CB38" s="633"/>
      <c r="CD38" s="620" t="s">
        <v>342</v>
      </c>
      <c r="CE38" s="621"/>
      <c r="CF38" s="621"/>
      <c r="CG38" s="621"/>
      <c r="CH38" s="621"/>
      <c r="CI38" s="621"/>
      <c r="CJ38" s="621"/>
      <c r="CK38" s="621"/>
      <c r="CL38" s="621"/>
      <c r="CM38" s="621"/>
      <c r="CN38" s="621"/>
      <c r="CO38" s="621"/>
      <c r="CP38" s="621"/>
      <c r="CQ38" s="622"/>
      <c r="CR38" s="623">
        <v>361019</v>
      </c>
      <c r="CS38" s="624"/>
      <c r="CT38" s="624"/>
      <c r="CU38" s="624"/>
      <c r="CV38" s="624"/>
      <c r="CW38" s="624"/>
      <c r="CX38" s="624"/>
      <c r="CY38" s="625"/>
      <c r="CZ38" s="628">
        <v>2.8</v>
      </c>
      <c r="DA38" s="655"/>
      <c r="DB38" s="655"/>
      <c r="DC38" s="658"/>
      <c r="DD38" s="632">
        <v>293145</v>
      </c>
      <c r="DE38" s="624"/>
      <c r="DF38" s="624"/>
      <c r="DG38" s="624"/>
      <c r="DH38" s="624"/>
      <c r="DI38" s="624"/>
      <c r="DJ38" s="624"/>
      <c r="DK38" s="625"/>
      <c r="DL38" s="632">
        <v>119826</v>
      </c>
      <c r="DM38" s="624"/>
      <c r="DN38" s="624"/>
      <c r="DO38" s="624"/>
      <c r="DP38" s="624"/>
      <c r="DQ38" s="624"/>
      <c r="DR38" s="624"/>
      <c r="DS38" s="624"/>
      <c r="DT38" s="624"/>
      <c r="DU38" s="624"/>
      <c r="DV38" s="625"/>
      <c r="DW38" s="628">
        <v>3.3</v>
      </c>
      <c r="DX38" s="655"/>
      <c r="DY38" s="655"/>
      <c r="DZ38" s="655"/>
      <c r="EA38" s="655"/>
      <c r="EB38" s="655"/>
      <c r="EC38" s="656"/>
    </row>
    <row r="39" spans="2:133" ht="11.25" customHeight="1" x14ac:dyDescent="0.15">
      <c r="B39" s="620" t="s">
        <v>343</v>
      </c>
      <c r="C39" s="621"/>
      <c r="D39" s="621"/>
      <c r="E39" s="621"/>
      <c r="F39" s="621"/>
      <c r="G39" s="621"/>
      <c r="H39" s="621"/>
      <c r="I39" s="621"/>
      <c r="J39" s="621"/>
      <c r="K39" s="621"/>
      <c r="L39" s="621"/>
      <c r="M39" s="621"/>
      <c r="N39" s="621"/>
      <c r="O39" s="621"/>
      <c r="P39" s="621"/>
      <c r="Q39" s="622"/>
      <c r="R39" s="623" t="s">
        <v>180</v>
      </c>
      <c r="S39" s="624"/>
      <c r="T39" s="624"/>
      <c r="U39" s="624"/>
      <c r="V39" s="624"/>
      <c r="W39" s="624"/>
      <c r="X39" s="624"/>
      <c r="Y39" s="625"/>
      <c r="Z39" s="626" t="s">
        <v>138</v>
      </c>
      <c r="AA39" s="626"/>
      <c r="AB39" s="626"/>
      <c r="AC39" s="626"/>
      <c r="AD39" s="627" t="s">
        <v>138</v>
      </c>
      <c r="AE39" s="627"/>
      <c r="AF39" s="627"/>
      <c r="AG39" s="627"/>
      <c r="AH39" s="627"/>
      <c r="AI39" s="627"/>
      <c r="AJ39" s="627"/>
      <c r="AK39" s="627"/>
      <c r="AL39" s="628" t="s">
        <v>180</v>
      </c>
      <c r="AM39" s="629"/>
      <c r="AN39" s="629"/>
      <c r="AO39" s="630"/>
      <c r="AQ39" s="689" t="s">
        <v>344</v>
      </c>
      <c r="AR39" s="690"/>
      <c r="AS39" s="690"/>
      <c r="AT39" s="690"/>
      <c r="AU39" s="690"/>
      <c r="AV39" s="690"/>
      <c r="AW39" s="690"/>
      <c r="AX39" s="690"/>
      <c r="AY39" s="691"/>
      <c r="AZ39" s="623">
        <v>111941</v>
      </c>
      <c r="BA39" s="624"/>
      <c r="BB39" s="624"/>
      <c r="BC39" s="624"/>
      <c r="BD39" s="653"/>
      <c r="BE39" s="653"/>
      <c r="BF39" s="669"/>
      <c r="BG39" s="620" t="s">
        <v>345</v>
      </c>
      <c r="BH39" s="621"/>
      <c r="BI39" s="621"/>
      <c r="BJ39" s="621"/>
      <c r="BK39" s="621"/>
      <c r="BL39" s="621"/>
      <c r="BM39" s="621"/>
      <c r="BN39" s="621"/>
      <c r="BO39" s="621"/>
      <c r="BP39" s="621"/>
      <c r="BQ39" s="621"/>
      <c r="BR39" s="621"/>
      <c r="BS39" s="621"/>
      <c r="BT39" s="621"/>
      <c r="BU39" s="622"/>
      <c r="BV39" s="623">
        <v>1483</v>
      </c>
      <c r="BW39" s="624"/>
      <c r="BX39" s="624"/>
      <c r="BY39" s="624"/>
      <c r="BZ39" s="624"/>
      <c r="CA39" s="624"/>
      <c r="CB39" s="633"/>
      <c r="CD39" s="620" t="s">
        <v>346</v>
      </c>
      <c r="CE39" s="621"/>
      <c r="CF39" s="621"/>
      <c r="CG39" s="621"/>
      <c r="CH39" s="621"/>
      <c r="CI39" s="621"/>
      <c r="CJ39" s="621"/>
      <c r="CK39" s="621"/>
      <c r="CL39" s="621"/>
      <c r="CM39" s="621"/>
      <c r="CN39" s="621"/>
      <c r="CO39" s="621"/>
      <c r="CP39" s="621"/>
      <c r="CQ39" s="622"/>
      <c r="CR39" s="623">
        <v>1235673</v>
      </c>
      <c r="CS39" s="653"/>
      <c r="CT39" s="653"/>
      <c r="CU39" s="653"/>
      <c r="CV39" s="653"/>
      <c r="CW39" s="653"/>
      <c r="CX39" s="653"/>
      <c r="CY39" s="654"/>
      <c r="CZ39" s="628">
        <v>9.4</v>
      </c>
      <c r="DA39" s="655"/>
      <c r="DB39" s="655"/>
      <c r="DC39" s="658"/>
      <c r="DD39" s="632">
        <v>192542</v>
      </c>
      <c r="DE39" s="653"/>
      <c r="DF39" s="653"/>
      <c r="DG39" s="653"/>
      <c r="DH39" s="653"/>
      <c r="DI39" s="653"/>
      <c r="DJ39" s="653"/>
      <c r="DK39" s="654"/>
      <c r="DL39" s="632" t="s">
        <v>138</v>
      </c>
      <c r="DM39" s="653"/>
      <c r="DN39" s="653"/>
      <c r="DO39" s="653"/>
      <c r="DP39" s="653"/>
      <c r="DQ39" s="653"/>
      <c r="DR39" s="653"/>
      <c r="DS39" s="653"/>
      <c r="DT39" s="653"/>
      <c r="DU39" s="653"/>
      <c r="DV39" s="654"/>
      <c r="DW39" s="628" t="s">
        <v>180</v>
      </c>
      <c r="DX39" s="655"/>
      <c r="DY39" s="655"/>
      <c r="DZ39" s="655"/>
      <c r="EA39" s="655"/>
      <c r="EB39" s="655"/>
      <c r="EC39" s="656"/>
    </row>
    <row r="40" spans="2:133" ht="11.25" customHeight="1" x14ac:dyDescent="0.15">
      <c r="B40" s="620" t="s">
        <v>347</v>
      </c>
      <c r="C40" s="621"/>
      <c r="D40" s="621"/>
      <c r="E40" s="621"/>
      <c r="F40" s="621"/>
      <c r="G40" s="621"/>
      <c r="H40" s="621"/>
      <c r="I40" s="621"/>
      <c r="J40" s="621"/>
      <c r="K40" s="621"/>
      <c r="L40" s="621"/>
      <c r="M40" s="621"/>
      <c r="N40" s="621"/>
      <c r="O40" s="621"/>
      <c r="P40" s="621"/>
      <c r="Q40" s="622"/>
      <c r="R40" s="623" t="s">
        <v>138</v>
      </c>
      <c r="S40" s="624"/>
      <c r="T40" s="624"/>
      <c r="U40" s="624"/>
      <c r="V40" s="624"/>
      <c r="W40" s="624"/>
      <c r="X40" s="624"/>
      <c r="Y40" s="625"/>
      <c r="Z40" s="626" t="s">
        <v>180</v>
      </c>
      <c r="AA40" s="626"/>
      <c r="AB40" s="626"/>
      <c r="AC40" s="626"/>
      <c r="AD40" s="627" t="s">
        <v>180</v>
      </c>
      <c r="AE40" s="627"/>
      <c r="AF40" s="627"/>
      <c r="AG40" s="627"/>
      <c r="AH40" s="627"/>
      <c r="AI40" s="627"/>
      <c r="AJ40" s="627"/>
      <c r="AK40" s="627"/>
      <c r="AL40" s="628" t="s">
        <v>237</v>
      </c>
      <c r="AM40" s="629"/>
      <c r="AN40" s="629"/>
      <c r="AO40" s="630"/>
      <c r="AQ40" s="689" t="s">
        <v>348</v>
      </c>
      <c r="AR40" s="690"/>
      <c r="AS40" s="690"/>
      <c r="AT40" s="690"/>
      <c r="AU40" s="690"/>
      <c r="AV40" s="690"/>
      <c r="AW40" s="690"/>
      <c r="AX40" s="690"/>
      <c r="AY40" s="691"/>
      <c r="AZ40" s="623">
        <v>28325</v>
      </c>
      <c r="BA40" s="624"/>
      <c r="BB40" s="624"/>
      <c r="BC40" s="624"/>
      <c r="BD40" s="653"/>
      <c r="BE40" s="653"/>
      <c r="BF40" s="669"/>
      <c r="BG40" s="673" t="s">
        <v>349</v>
      </c>
      <c r="BH40" s="674"/>
      <c r="BI40" s="674"/>
      <c r="BJ40" s="674"/>
      <c r="BK40" s="674"/>
      <c r="BL40" s="223"/>
      <c r="BM40" s="621" t="s">
        <v>350</v>
      </c>
      <c r="BN40" s="621"/>
      <c r="BO40" s="621"/>
      <c r="BP40" s="621"/>
      <c r="BQ40" s="621"/>
      <c r="BR40" s="621"/>
      <c r="BS40" s="621"/>
      <c r="BT40" s="621"/>
      <c r="BU40" s="622"/>
      <c r="BV40" s="623">
        <v>100</v>
      </c>
      <c r="BW40" s="624"/>
      <c r="BX40" s="624"/>
      <c r="BY40" s="624"/>
      <c r="BZ40" s="624"/>
      <c r="CA40" s="624"/>
      <c r="CB40" s="633"/>
      <c r="CD40" s="620" t="s">
        <v>351</v>
      </c>
      <c r="CE40" s="621"/>
      <c r="CF40" s="621"/>
      <c r="CG40" s="621"/>
      <c r="CH40" s="621"/>
      <c r="CI40" s="621"/>
      <c r="CJ40" s="621"/>
      <c r="CK40" s="621"/>
      <c r="CL40" s="621"/>
      <c r="CM40" s="621"/>
      <c r="CN40" s="621"/>
      <c r="CO40" s="621"/>
      <c r="CP40" s="621"/>
      <c r="CQ40" s="622"/>
      <c r="CR40" s="623">
        <v>263241</v>
      </c>
      <c r="CS40" s="624"/>
      <c r="CT40" s="624"/>
      <c r="CU40" s="624"/>
      <c r="CV40" s="624"/>
      <c r="CW40" s="624"/>
      <c r="CX40" s="624"/>
      <c r="CY40" s="625"/>
      <c r="CZ40" s="628">
        <v>2</v>
      </c>
      <c r="DA40" s="655"/>
      <c r="DB40" s="655"/>
      <c r="DC40" s="658"/>
      <c r="DD40" s="632" t="s">
        <v>237</v>
      </c>
      <c r="DE40" s="624"/>
      <c r="DF40" s="624"/>
      <c r="DG40" s="624"/>
      <c r="DH40" s="624"/>
      <c r="DI40" s="624"/>
      <c r="DJ40" s="624"/>
      <c r="DK40" s="625"/>
      <c r="DL40" s="632" t="s">
        <v>180</v>
      </c>
      <c r="DM40" s="624"/>
      <c r="DN40" s="624"/>
      <c r="DO40" s="624"/>
      <c r="DP40" s="624"/>
      <c r="DQ40" s="624"/>
      <c r="DR40" s="624"/>
      <c r="DS40" s="624"/>
      <c r="DT40" s="624"/>
      <c r="DU40" s="624"/>
      <c r="DV40" s="625"/>
      <c r="DW40" s="628" t="s">
        <v>180</v>
      </c>
      <c r="DX40" s="655"/>
      <c r="DY40" s="655"/>
      <c r="DZ40" s="655"/>
      <c r="EA40" s="655"/>
      <c r="EB40" s="655"/>
      <c r="EC40" s="656"/>
    </row>
    <row r="41" spans="2:133" ht="11.25" customHeight="1" x14ac:dyDescent="0.15">
      <c r="B41" s="644" t="s">
        <v>352</v>
      </c>
      <c r="C41" s="645"/>
      <c r="D41" s="645"/>
      <c r="E41" s="645"/>
      <c r="F41" s="645"/>
      <c r="G41" s="645"/>
      <c r="H41" s="645"/>
      <c r="I41" s="645"/>
      <c r="J41" s="645"/>
      <c r="K41" s="645"/>
      <c r="L41" s="645"/>
      <c r="M41" s="645"/>
      <c r="N41" s="645"/>
      <c r="O41" s="645"/>
      <c r="P41" s="645"/>
      <c r="Q41" s="646"/>
      <c r="R41" s="698">
        <v>14155618</v>
      </c>
      <c r="S41" s="699"/>
      <c r="T41" s="699"/>
      <c r="U41" s="699"/>
      <c r="V41" s="699"/>
      <c r="W41" s="699"/>
      <c r="X41" s="699"/>
      <c r="Y41" s="700"/>
      <c r="Z41" s="701">
        <v>100</v>
      </c>
      <c r="AA41" s="701"/>
      <c r="AB41" s="701"/>
      <c r="AC41" s="701"/>
      <c r="AD41" s="702">
        <v>3677819</v>
      </c>
      <c r="AE41" s="702"/>
      <c r="AF41" s="702"/>
      <c r="AG41" s="702"/>
      <c r="AH41" s="702"/>
      <c r="AI41" s="702"/>
      <c r="AJ41" s="702"/>
      <c r="AK41" s="702"/>
      <c r="AL41" s="703">
        <v>100</v>
      </c>
      <c r="AM41" s="683"/>
      <c r="AN41" s="683"/>
      <c r="AO41" s="704"/>
      <c r="AQ41" s="689" t="s">
        <v>353</v>
      </c>
      <c r="AR41" s="690"/>
      <c r="AS41" s="690"/>
      <c r="AT41" s="690"/>
      <c r="AU41" s="690"/>
      <c r="AV41" s="690"/>
      <c r="AW41" s="690"/>
      <c r="AX41" s="690"/>
      <c r="AY41" s="691"/>
      <c r="AZ41" s="623">
        <v>88013</v>
      </c>
      <c r="BA41" s="624"/>
      <c r="BB41" s="624"/>
      <c r="BC41" s="624"/>
      <c r="BD41" s="653"/>
      <c r="BE41" s="653"/>
      <c r="BF41" s="669"/>
      <c r="BG41" s="673"/>
      <c r="BH41" s="674"/>
      <c r="BI41" s="674"/>
      <c r="BJ41" s="674"/>
      <c r="BK41" s="674"/>
      <c r="BL41" s="223"/>
      <c r="BM41" s="621" t="s">
        <v>354</v>
      </c>
      <c r="BN41" s="621"/>
      <c r="BO41" s="621"/>
      <c r="BP41" s="621"/>
      <c r="BQ41" s="621"/>
      <c r="BR41" s="621"/>
      <c r="BS41" s="621"/>
      <c r="BT41" s="621"/>
      <c r="BU41" s="622"/>
      <c r="BV41" s="623" t="s">
        <v>237</v>
      </c>
      <c r="BW41" s="624"/>
      <c r="BX41" s="624"/>
      <c r="BY41" s="624"/>
      <c r="BZ41" s="624"/>
      <c r="CA41" s="624"/>
      <c r="CB41" s="633"/>
      <c r="CD41" s="620" t="s">
        <v>355</v>
      </c>
      <c r="CE41" s="621"/>
      <c r="CF41" s="621"/>
      <c r="CG41" s="621"/>
      <c r="CH41" s="621"/>
      <c r="CI41" s="621"/>
      <c r="CJ41" s="621"/>
      <c r="CK41" s="621"/>
      <c r="CL41" s="621"/>
      <c r="CM41" s="621"/>
      <c r="CN41" s="621"/>
      <c r="CO41" s="621"/>
      <c r="CP41" s="621"/>
      <c r="CQ41" s="622"/>
      <c r="CR41" s="623" t="s">
        <v>138</v>
      </c>
      <c r="CS41" s="653"/>
      <c r="CT41" s="653"/>
      <c r="CU41" s="653"/>
      <c r="CV41" s="653"/>
      <c r="CW41" s="653"/>
      <c r="CX41" s="653"/>
      <c r="CY41" s="654"/>
      <c r="CZ41" s="628" t="s">
        <v>180</v>
      </c>
      <c r="DA41" s="655"/>
      <c r="DB41" s="655"/>
      <c r="DC41" s="658"/>
      <c r="DD41" s="632" t="s">
        <v>180</v>
      </c>
      <c r="DE41" s="653"/>
      <c r="DF41" s="653"/>
      <c r="DG41" s="653"/>
      <c r="DH41" s="653"/>
      <c r="DI41" s="653"/>
      <c r="DJ41" s="653"/>
      <c r="DK41" s="654"/>
      <c r="DL41" s="692"/>
      <c r="DM41" s="693"/>
      <c r="DN41" s="693"/>
      <c r="DO41" s="693"/>
      <c r="DP41" s="693"/>
      <c r="DQ41" s="693"/>
      <c r="DR41" s="693"/>
      <c r="DS41" s="693"/>
      <c r="DT41" s="693"/>
      <c r="DU41" s="693"/>
      <c r="DV41" s="694"/>
      <c r="DW41" s="695"/>
      <c r="DX41" s="696"/>
      <c r="DY41" s="696"/>
      <c r="DZ41" s="696"/>
      <c r="EA41" s="696"/>
      <c r="EB41" s="696"/>
      <c r="EC41" s="697"/>
    </row>
    <row r="42" spans="2:133" ht="11.25" customHeight="1" x14ac:dyDescent="0.15">
      <c r="AQ42" s="705" t="s">
        <v>356</v>
      </c>
      <c r="AR42" s="706"/>
      <c r="AS42" s="706"/>
      <c r="AT42" s="706"/>
      <c r="AU42" s="706"/>
      <c r="AV42" s="706"/>
      <c r="AW42" s="706"/>
      <c r="AX42" s="706"/>
      <c r="AY42" s="707"/>
      <c r="AZ42" s="698">
        <v>161065</v>
      </c>
      <c r="BA42" s="699"/>
      <c r="BB42" s="699"/>
      <c r="BC42" s="699"/>
      <c r="BD42" s="682"/>
      <c r="BE42" s="682"/>
      <c r="BF42" s="684"/>
      <c r="BG42" s="675"/>
      <c r="BH42" s="676"/>
      <c r="BI42" s="676"/>
      <c r="BJ42" s="676"/>
      <c r="BK42" s="676"/>
      <c r="BL42" s="224"/>
      <c r="BM42" s="645" t="s">
        <v>357</v>
      </c>
      <c r="BN42" s="645"/>
      <c r="BO42" s="645"/>
      <c r="BP42" s="645"/>
      <c r="BQ42" s="645"/>
      <c r="BR42" s="645"/>
      <c r="BS42" s="645"/>
      <c r="BT42" s="645"/>
      <c r="BU42" s="646"/>
      <c r="BV42" s="698">
        <v>377</v>
      </c>
      <c r="BW42" s="699"/>
      <c r="BX42" s="699"/>
      <c r="BY42" s="699"/>
      <c r="BZ42" s="699"/>
      <c r="CA42" s="699"/>
      <c r="CB42" s="708"/>
      <c r="CD42" s="620" t="s">
        <v>358</v>
      </c>
      <c r="CE42" s="621"/>
      <c r="CF42" s="621"/>
      <c r="CG42" s="621"/>
      <c r="CH42" s="621"/>
      <c r="CI42" s="621"/>
      <c r="CJ42" s="621"/>
      <c r="CK42" s="621"/>
      <c r="CL42" s="621"/>
      <c r="CM42" s="621"/>
      <c r="CN42" s="621"/>
      <c r="CO42" s="621"/>
      <c r="CP42" s="621"/>
      <c r="CQ42" s="622"/>
      <c r="CR42" s="623">
        <v>6149166</v>
      </c>
      <c r="CS42" s="653"/>
      <c r="CT42" s="653"/>
      <c r="CU42" s="653"/>
      <c r="CV42" s="653"/>
      <c r="CW42" s="653"/>
      <c r="CX42" s="653"/>
      <c r="CY42" s="654"/>
      <c r="CZ42" s="628">
        <v>46.9</v>
      </c>
      <c r="DA42" s="655"/>
      <c r="DB42" s="655"/>
      <c r="DC42" s="658"/>
      <c r="DD42" s="632">
        <v>952087</v>
      </c>
      <c r="DE42" s="653"/>
      <c r="DF42" s="653"/>
      <c r="DG42" s="653"/>
      <c r="DH42" s="653"/>
      <c r="DI42" s="653"/>
      <c r="DJ42" s="653"/>
      <c r="DK42" s="654"/>
      <c r="DL42" s="692"/>
      <c r="DM42" s="693"/>
      <c r="DN42" s="693"/>
      <c r="DO42" s="693"/>
      <c r="DP42" s="693"/>
      <c r="DQ42" s="693"/>
      <c r="DR42" s="693"/>
      <c r="DS42" s="693"/>
      <c r="DT42" s="693"/>
      <c r="DU42" s="693"/>
      <c r="DV42" s="694"/>
      <c r="DW42" s="695"/>
      <c r="DX42" s="696"/>
      <c r="DY42" s="696"/>
      <c r="DZ42" s="696"/>
      <c r="EA42" s="696"/>
      <c r="EB42" s="696"/>
      <c r="EC42" s="697"/>
    </row>
    <row r="43" spans="2:133" ht="11.25" customHeight="1" x14ac:dyDescent="0.15">
      <c r="B43" s="214" t="s">
        <v>359</v>
      </c>
      <c r="CD43" s="620" t="s">
        <v>360</v>
      </c>
      <c r="CE43" s="621"/>
      <c r="CF43" s="621"/>
      <c r="CG43" s="621"/>
      <c r="CH43" s="621"/>
      <c r="CI43" s="621"/>
      <c r="CJ43" s="621"/>
      <c r="CK43" s="621"/>
      <c r="CL43" s="621"/>
      <c r="CM43" s="621"/>
      <c r="CN43" s="621"/>
      <c r="CO43" s="621"/>
      <c r="CP43" s="621"/>
      <c r="CQ43" s="622"/>
      <c r="CR43" s="623">
        <v>124400</v>
      </c>
      <c r="CS43" s="653"/>
      <c r="CT43" s="653"/>
      <c r="CU43" s="653"/>
      <c r="CV43" s="653"/>
      <c r="CW43" s="653"/>
      <c r="CX43" s="653"/>
      <c r="CY43" s="654"/>
      <c r="CZ43" s="628">
        <v>0.9</v>
      </c>
      <c r="DA43" s="655"/>
      <c r="DB43" s="655"/>
      <c r="DC43" s="658"/>
      <c r="DD43" s="632">
        <v>124400</v>
      </c>
      <c r="DE43" s="653"/>
      <c r="DF43" s="653"/>
      <c r="DG43" s="653"/>
      <c r="DH43" s="653"/>
      <c r="DI43" s="653"/>
      <c r="DJ43" s="653"/>
      <c r="DK43" s="654"/>
      <c r="DL43" s="692"/>
      <c r="DM43" s="693"/>
      <c r="DN43" s="693"/>
      <c r="DO43" s="693"/>
      <c r="DP43" s="693"/>
      <c r="DQ43" s="693"/>
      <c r="DR43" s="693"/>
      <c r="DS43" s="693"/>
      <c r="DT43" s="693"/>
      <c r="DU43" s="693"/>
      <c r="DV43" s="694"/>
      <c r="DW43" s="695"/>
      <c r="DX43" s="696"/>
      <c r="DY43" s="696"/>
      <c r="DZ43" s="696"/>
      <c r="EA43" s="696"/>
      <c r="EB43" s="696"/>
      <c r="EC43" s="697"/>
    </row>
    <row r="44" spans="2:133" ht="11.25" customHeight="1" x14ac:dyDescent="0.15">
      <c r="B44" s="709" t="s">
        <v>361</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61" t="s">
        <v>308</v>
      </c>
      <c r="CE44" s="662"/>
      <c r="CF44" s="620" t="s">
        <v>362</v>
      </c>
      <c r="CG44" s="621"/>
      <c r="CH44" s="621"/>
      <c r="CI44" s="621"/>
      <c r="CJ44" s="621"/>
      <c r="CK44" s="621"/>
      <c r="CL44" s="621"/>
      <c r="CM44" s="621"/>
      <c r="CN44" s="621"/>
      <c r="CO44" s="621"/>
      <c r="CP44" s="621"/>
      <c r="CQ44" s="622"/>
      <c r="CR44" s="623">
        <v>5233035</v>
      </c>
      <c r="CS44" s="624"/>
      <c r="CT44" s="624"/>
      <c r="CU44" s="624"/>
      <c r="CV44" s="624"/>
      <c r="CW44" s="624"/>
      <c r="CX44" s="624"/>
      <c r="CY44" s="625"/>
      <c r="CZ44" s="628">
        <v>39.9</v>
      </c>
      <c r="DA44" s="629"/>
      <c r="DB44" s="629"/>
      <c r="DC44" s="635"/>
      <c r="DD44" s="632">
        <v>942872</v>
      </c>
      <c r="DE44" s="624"/>
      <c r="DF44" s="624"/>
      <c r="DG44" s="624"/>
      <c r="DH44" s="624"/>
      <c r="DI44" s="624"/>
      <c r="DJ44" s="624"/>
      <c r="DK44" s="625"/>
      <c r="DL44" s="692"/>
      <c r="DM44" s="693"/>
      <c r="DN44" s="693"/>
      <c r="DO44" s="693"/>
      <c r="DP44" s="693"/>
      <c r="DQ44" s="693"/>
      <c r="DR44" s="693"/>
      <c r="DS44" s="693"/>
      <c r="DT44" s="693"/>
      <c r="DU44" s="693"/>
      <c r="DV44" s="694"/>
      <c r="DW44" s="695"/>
      <c r="DX44" s="696"/>
      <c r="DY44" s="696"/>
      <c r="DZ44" s="696"/>
      <c r="EA44" s="696"/>
      <c r="EB44" s="696"/>
      <c r="EC44" s="697"/>
    </row>
    <row r="45" spans="2:133" ht="11.25" customHeight="1" x14ac:dyDescent="0.15">
      <c r="B45" s="709" t="s">
        <v>363</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3"/>
      <c r="CE45" s="664"/>
      <c r="CF45" s="620" t="s">
        <v>364</v>
      </c>
      <c r="CG45" s="621"/>
      <c r="CH45" s="621"/>
      <c r="CI45" s="621"/>
      <c r="CJ45" s="621"/>
      <c r="CK45" s="621"/>
      <c r="CL45" s="621"/>
      <c r="CM45" s="621"/>
      <c r="CN45" s="621"/>
      <c r="CO45" s="621"/>
      <c r="CP45" s="621"/>
      <c r="CQ45" s="622"/>
      <c r="CR45" s="623">
        <v>3622524</v>
      </c>
      <c r="CS45" s="653"/>
      <c r="CT45" s="653"/>
      <c r="CU45" s="653"/>
      <c r="CV45" s="653"/>
      <c r="CW45" s="653"/>
      <c r="CX45" s="653"/>
      <c r="CY45" s="654"/>
      <c r="CZ45" s="628">
        <v>27.6</v>
      </c>
      <c r="DA45" s="655"/>
      <c r="DB45" s="655"/>
      <c r="DC45" s="658"/>
      <c r="DD45" s="632">
        <v>18790</v>
      </c>
      <c r="DE45" s="653"/>
      <c r="DF45" s="653"/>
      <c r="DG45" s="653"/>
      <c r="DH45" s="653"/>
      <c r="DI45" s="653"/>
      <c r="DJ45" s="653"/>
      <c r="DK45" s="654"/>
      <c r="DL45" s="692"/>
      <c r="DM45" s="693"/>
      <c r="DN45" s="693"/>
      <c r="DO45" s="693"/>
      <c r="DP45" s="693"/>
      <c r="DQ45" s="693"/>
      <c r="DR45" s="693"/>
      <c r="DS45" s="693"/>
      <c r="DT45" s="693"/>
      <c r="DU45" s="693"/>
      <c r="DV45" s="694"/>
      <c r="DW45" s="695"/>
      <c r="DX45" s="696"/>
      <c r="DY45" s="696"/>
      <c r="DZ45" s="696"/>
      <c r="EA45" s="696"/>
      <c r="EB45" s="696"/>
      <c r="EC45" s="697"/>
    </row>
    <row r="46" spans="2:133" ht="11.25" customHeight="1" x14ac:dyDescent="0.15">
      <c r="B46" s="225"/>
      <c r="CD46" s="663"/>
      <c r="CE46" s="664"/>
      <c r="CF46" s="620" t="s">
        <v>365</v>
      </c>
      <c r="CG46" s="621"/>
      <c r="CH46" s="621"/>
      <c r="CI46" s="621"/>
      <c r="CJ46" s="621"/>
      <c r="CK46" s="621"/>
      <c r="CL46" s="621"/>
      <c r="CM46" s="621"/>
      <c r="CN46" s="621"/>
      <c r="CO46" s="621"/>
      <c r="CP46" s="621"/>
      <c r="CQ46" s="622"/>
      <c r="CR46" s="623">
        <v>1598142</v>
      </c>
      <c r="CS46" s="624"/>
      <c r="CT46" s="624"/>
      <c r="CU46" s="624"/>
      <c r="CV46" s="624"/>
      <c r="CW46" s="624"/>
      <c r="CX46" s="624"/>
      <c r="CY46" s="625"/>
      <c r="CZ46" s="628">
        <v>12.2</v>
      </c>
      <c r="DA46" s="629"/>
      <c r="DB46" s="629"/>
      <c r="DC46" s="635"/>
      <c r="DD46" s="632">
        <v>911713</v>
      </c>
      <c r="DE46" s="624"/>
      <c r="DF46" s="624"/>
      <c r="DG46" s="624"/>
      <c r="DH46" s="624"/>
      <c r="DI46" s="624"/>
      <c r="DJ46" s="624"/>
      <c r="DK46" s="625"/>
      <c r="DL46" s="692"/>
      <c r="DM46" s="693"/>
      <c r="DN46" s="693"/>
      <c r="DO46" s="693"/>
      <c r="DP46" s="693"/>
      <c r="DQ46" s="693"/>
      <c r="DR46" s="693"/>
      <c r="DS46" s="693"/>
      <c r="DT46" s="693"/>
      <c r="DU46" s="693"/>
      <c r="DV46" s="694"/>
      <c r="DW46" s="695"/>
      <c r="DX46" s="696"/>
      <c r="DY46" s="696"/>
      <c r="DZ46" s="696"/>
      <c r="EA46" s="696"/>
      <c r="EB46" s="696"/>
      <c r="EC46" s="697"/>
    </row>
    <row r="47" spans="2:133" ht="11.25" customHeight="1" x14ac:dyDescent="0.15">
      <c r="B47" s="225"/>
      <c r="CD47" s="663"/>
      <c r="CE47" s="664"/>
      <c r="CF47" s="620" t="s">
        <v>366</v>
      </c>
      <c r="CG47" s="621"/>
      <c r="CH47" s="621"/>
      <c r="CI47" s="621"/>
      <c r="CJ47" s="621"/>
      <c r="CK47" s="621"/>
      <c r="CL47" s="621"/>
      <c r="CM47" s="621"/>
      <c r="CN47" s="621"/>
      <c r="CO47" s="621"/>
      <c r="CP47" s="621"/>
      <c r="CQ47" s="622"/>
      <c r="CR47" s="623">
        <v>916131</v>
      </c>
      <c r="CS47" s="653"/>
      <c r="CT47" s="653"/>
      <c r="CU47" s="653"/>
      <c r="CV47" s="653"/>
      <c r="CW47" s="653"/>
      <c r="CX47" s="653"/>
      <c r="CY47" s="654"/>
      <c r="CZ47" s="628">
        <v>7</v>
      </c>
      <c r="DA47" s="655"/>
      <c r="DB47" s="655"/>
      <c r="DC47" s="658"/>
      <c r="DD47" s="632">
        <v>9215</v>
      </c>
      <c r="DE47" s="653"/>
      <c r="DF47" s="653"/>
      <c r="DG47" s="653"/>
      <c r="DH47" s="653"/>
      <c r="DI47" s="653"/>
      <c r="DJ47" s="653"/>
      <c r="DK47" s="654"/>
      <c r="DL47" s="692"/>
      <c r="DM47" s="693"/>
      <c r="DN47" s="693"/>
      <c r="DO47" s="693"/>
      <c r="DP47" s="693"/>
      <c r="DQ47" s="693"/>
      <c r="DR47" s="693"/>
      <c r="DS47" s="693"/>
      <c r="DT47" s="693"/>
      <c r="DU47" s="693"/>
      <c r="DV47" s="694"/>
      <c r="DW47" s="695"/>
      <c r="DX47" s="696"/>
      <c r="DY47" s="696"/>
      <c r="DZ47" s="696"/>
      <c r="EA47" s="696"/>
      <c r="EB47" s="696"/>
      <c r="EC47" s="697"/>
    </row>
    <row r="48" spans="2:133" x14ac:dyDescent="0.15">
      <c r="B48" s="225"/>
      <c r="CD48" s="665"/>
      <c r="CE48" s="666"/>
      <c r="CF48" s="620" t="s">
        <v>367</v>
      </c>
      <c r="CG48" s="621"/>
      <c r="CH48" s="621"/>
      <c r="CI48" s="621"/>
      <c r="CJ48" s="621"/>
      <c r="CK48" s="621"/>
      <c r="CL48" s="621"/>
      <c r="CM48" s="621"/>
      <c r="CN48" s="621"/>
      <c r="CO48" s="621"/>
      <c r="CP48" s="621"/>
      <c r="CQ48" s="622"/>
      <c r="CR48" s="623" t="s">
        <v>237</v>
      </c>
      <c r="CS48" s="624"/>
      <c r="CT48" s="624"/>
      <c r="CU48" s="624"/>
      <c r="CV48" s="624"/>
      <c r="CW48" s="624"/>
      <c r="CX48" s="624"/>
      <c r="CY48" s="625"/>
      <c r="CZ48" s="628" t="s">
        <v>138</v>
      </c>
      <c r="DA48" s="629"/>
      <c r="DB48" s="629"/>
      <c r="DC48" s="635"/>
      <c r="DD48" s="632" t="s">
        <v>180</v>
      </c>
      <c r="DE48" s="624"/>
      <c r="DF48" s="624"/>
      <c r="DG48" s="624"/>
      <c r="DH48" s="624"/>
      <c r="DI48" s="624"/>
      <c r="DJ48" s="624"/>
      <c r="DK48" s="625"/>
      <c r="DL48" s="692"/>
      <c r="DM48" s="693"/>
      <c r="DN48" s="693"/>
      <c r="DO48" s="693"/>
      <c r="DP48" s="693"/>
      <c r="DQ48" s="693"/>
      <c r="DR48" s="693"/>
      <c r="DS48" s="693"/>
      <c r="DT48" s="693"/>
      <c r="DU48" s="693"/>
      <c r="DV48" s="694"/>
      <c r="DW48" s="695"/>
      <c r="DX48" s="696"/>
      <c r="DY48" s="696"/>
      <c r="DZ48" s="696"/>
      <c r="EA48" s="696"/>
      <c r="EB48" s="696"/>
      <c r="EC48" s="697"/>
    </row>
    <row r="49" spans="2:133" ht="11.25" customHeight="1" x14ac:dyDescent="0.15">
      <c r="B49" s="225"/>
      <c r="CD49" s="644" t="s">
        <v>368</v>
      </c>
      <c r="CE49" s="645"/>
      <c r="CF49" s="645"/>
      <c r="CG49" s="645"/>
      <c r="CH49" s="645"/>
      <c r="CI49" s="645"/>
      <c r="CJ49" s="645"/>
      <c r="CK49" s="645"/>
      <c r="CL49" s="645"/>
      <c r="CM49" s="645"/>
      <c r="CN49" s="645"/>
      <c r="CO49" s="645"/>
      <c r="CP49" s="645"/>
      <c r="CQ49" s="646"/>
      <c r="CR49" s="698">
        <v>13107283</v>
      </c>
      <c r="CS49" s="682"/>
      <c r="CT49" s="682"/>
      <c r="CU49" s="682"/>
      <c r="CV49" s="682"/>
      <c r="CW49" s="682"/>
      <c r="CX49" s="682"/>
      <c r="CY49" s="711"/>
      <c r="CZ49" s="703">
        <v>100</v>
      </c>
      <c r="DA49" s="712"/>
      <c r="DB49" s="712"/>
      <c r="DC49" s="713"/>
      <c r="DD49" s="714">
        <v>5475684</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g3j0uhxTj9Kv2vS2qOgoxHdMj41DpmsU0GNy71lh9fPN1xnVYLxUCgOognDEXZgqwmwakxEU8rFWM7pYQGehDQ==" saltValue="ARTBRKVAyyA1N0WYPJ/0pw=="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CD25:CQ25"/>
    <mergeCell ref="CR25:CY25"/>
    <mergeCell ref="CZ25:DC25"/>
    <mergeCell ref="DD25:DK25"/>
    <mergeCell ref="CD27:CQ27"/>
    <mergeCell ref="CR27:CY27"/>
    <mergeCell ref="CZ27:DC27"/>
    <mergeCell ref="DD27:DK27"/>
    <mergeCell ref="DL27:DV27"/>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369</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370</v>
      </c>
      <c r="DK2" s="723"/>
      <c r="DL2" s="723"/>
      <c r="DM2" s="723"/>
      <c r="DN2" s="723"/>
      <c r="DO2" s="724"/>
      <c r="DP2" s="228"/>
      <c r="DQ2" s="722" t="s">
        <v>371</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372</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373</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374</v>
      </c>
      <c r="B5" s="728"/>
      <c r="C5" s="728"/>
      <c r="D5" s="728"/>
      <c r="E5" s="728"/>
      <c r="F5" s="728"/>
      <c r="G5" s="728"/>
      <c r="H5" s="728"/>
      <c r="I5" s="728"/>
      <c r="J5" s="728"/>
      <c r="K5" s="728"/>
      <c r="L5" s="728"/>
      <c r="M5" s="728"/>
      <c r="N5" s="728"/>
      <c r="O5" s="728"/>
      <c r="P5" s="729"/>
      <c r="Q5" s="733" t="s">
        <v>375</v>
      </c>
      <c r="R5" s="734"/>
      <c r="S5" s="734"/>
      <c r="T5" s="734"/>
      <c r="U5" s="735"/>
      <c r="V5" s="733" t="s">
        <v>376</v>
      </c>
      <c r="W5" s="734"/>
      <c r="X5" s="734"/>
      <c r="Y5" s="734"/>
      <c r="Z5" s="735"/>
      <c r="AA5" s="733" t="s">
        <v>377</v>
      </c>
      <c r="AB5" s="734"/>
      <c r="AC5" s="734"/>
      <c r="AD5" s="734"/>
      <c r="AE5" s="734"/>
      <c r="AF5" s="739" t="s">
        <v>378</v>
      </c>
      <c r="AG5" s="734"/>
      <c r="AH5" s="734"/>
      <c r="AI5" s="734"/>
      <c r="AJ5" s="740"/>
      <c r="AK5" s="734" t="s">
        <v>379</v>
      </c>
      <c r="AL5" s="734"/>
      <c r="AM5" s="734"/>
      <c r="AN5" s="734"/>
      <c r="AO5" s="735"/>
      <c r="AP5" s="733" t="s">
        <v>380</v>
      </c>
      <c r="AQ5" s="734"/>
      <c r="AR5" s="734"/>
      <c r="AS5" s="734"/>
      <c r="AT5" s="735"/>
      <c r="AU5" s="733" t="s">
        <v>381</v>
      </c>
      <c r="AV5" s="734"/>
      <c r="AW5" s="734"/>
      <c r="AX5" s="734"/>
      <c r="AY5" s="740"/>
      <c r="AZ5" s="232"/>
      <c r="BA5" s="232"/>
      <c r="BB5" s="232"/>
      <c r="BC5" s="232"/>
      <c r="BD5" s="232"/>
      <c r="BE5" s="233"/>
      <c r="BF5" s="233"/>
      <c r="BG5" s="233"/>
      <c r="BH5" s="233"/>
      <c r="BI5" s="233"/>
      <c r="BJ5" s="233"/>
      <c r="BK5" s="233"/>
      <c r="BL5" s="233"/>
      <c r="BM5" s="233"/>
      <c r="BN5" s="233"/>
      <c r="BO5" s="233"/>
      <c r="BP5" s="233"/>
      <c r="BQ5" s="727" t="s">
        <v>382</v>
      </c>
      <c r="BR5" s="728"/>
      <c r="BS5" s="728"/>
      <c r="BT5" s="728"/>
      <c r="BU5" s="728"/>
      <c r="BV5" s="728"/>
      <c r="BW5" s="728"/>
      <c r="BX5" s="728"/>
      <c r="BY5" s="728"/>
      <c r="BZ5" s="728"/>
      <c r="CA5" s="728"/>
      <c r="CB5" s="728"/>
      <c r="CC5" s="728"/>
      <c r="CD5" s="728"/>
      <c r="CE5" s="728"/>
      <c r="CF5" s="728"/>
      <c r="CG5" s="729"/>
      <c r="CH5" s="733" t="s">
        <v>383</v>
      </c>
      <c r="CI5" s="734"/>
      <c r="CJ5" s="734"/>
      <c r="CK5" s="734"/>
      <c r="CL5" s="735"/>
      <c r="CM5" s="733" t="s">
        <v>384</v>
      </c>
      <c r="CN5" s="734"/>
      <c r="CO5" s="734"/>
      <c r="CP5" s="734"/>
      <c r="CQ5" s="735"/>
      <c r="CR5" s="733" t="s">
        <v>385</v>
      </c>
      <c r="CS5" s="734"/>
      <c r="CT5" s="734"/>
      <c r="CU5" s="734"/>
      <c r="CV5" s="735"/>
      <c r="CW5" s="733" t="s">
        <v>386</v>
      </c>
      <c r="CX5" s="734"/>
      <c r="CY5" s="734"/>
      <c r="CZ5" s="734"/>
      <c r="DA5" s="735"/>
      <c r="DB5" s="733" t="s">
        <v>387</v>
      </c>
      <c r="DC5" s="734"/>
      <c r="DD5" s="734"/>
      <c r="DE5" s="734"/>
      <c r="DF5" s="735"/>
      <c r="DG5" s="763" t="s">
        <v>388</v>
      </c>
      <c r="DH5" s="764"/>
      <c r="DI5" s="764"/>
      <c r="DJ5" s="764"/>
      <c r="DK5" s="765"/>
      <c r="DL5" s="763" t="s">
        <v>389</v>
      </c>
      <c r="DM5" s="764"/>
      <c r="DN5" s="764"/>
      <c r="DO5" s="764"/>
      <c r="DP5" s="765"/>
      <c r="DQ5" s="733" t="s">
        <v>390</v>
      </c>
      <c r="DR5" s="734"/>
      <c r="DS5" s="734"/>
      <c r="DT5" s="734"/>
      <c r="DU5" s="735"/>
      <c r="DV5" s="733" t="s">
        <v>381</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391</v>
      </c>
      <c r="C7" s="750"/>
      <c r="D7" s="750"/>
      <c r="E7" s="750"/>
      <c r="F7" s="750"/>
      <c r="G7" s="750"/>
      <c r="H7" s="750"/>
      <c r="I7" s="750"/>
      <c r="J7" s="750"/>
      <c r="K7" s="750"/>
      <c r="L7" s="750"/>
      <c r="M7" s="750"/>
      <c r="N7" s="750"/>
      <c r="O7" s="750"/>
      <c r="P7" s="751"/>
      <c r="Q7" s="752">
        <v>14156</v>
      </c>
      <c r="R7" s="753"/>
      <c r="S7" s="753"/>
      <c r="T7" s="753"/>
      <c r="U7" s="753"/>
      <c r="V7" s="753">
        <v>13107</v>
      </c>
      <c r="W7" s="753"/>
      <c r="X7" s="753"/>
      <c r="Y7" s="753"/>
      <c r="Z7" s="753"/>
      <c r="AA7" s="753">
        <v>1048</v>
      </c>
      <c r="AB7" s="753"/>
      <c r="AC7" s="753"/>
      <c r="AD7" s="753"/>
      <c r="AE7" s="754"/>
      <c r="AF7" s="755">
        <v>151</v>
      </c>
      <c r="AG7" s="756"/>
      <c r="AH7" s="756"/>
      <c r="AI7" s="756"/>
      <c r="AJ7" s="757"/>
      <c r="AK7" s="758">
        <v>1564</v>
      </c>
      <c r="AL7" s="759"/>
      <c r="AM7" s="759"/>
      <c r="AN7" s="759"/>
      <c r="AO7" s="759"/>
      <c r="AP7" s="759">
        <v>7315</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t="s">
        <v>604</v>
      </c>
      <c r="BT7" s="747"/>
      <c r="BU7" s="747"/>
      <c r="BV7" s="747"/>
      <c r="BW7" s="747"/>
      <c r="BX7" s="747"/>
      <c r="BY7" s="747"/>
      <c r="BZ7" s="747"/>
      <c r="CA7" s="747"/>
      <c r="CB7" s="747"/>
      <c r="CC7" s="747"/>
      <c r="CD7" s="747"/>
      <c r="CE7" s="747"/>
      <c r="CF7" s="747"/>
      <c r="CG7" s="762"/>
      <c r="CH7" s="743">
        <v>13</v>
      </c>
      <c r="CI7" s="744"/>
      <c r="CJ7" s="744"/>
      <c r="CK7" s="744"/>
      <c r="CL7" s="745"/>
      <c r="CM7" s="743">
        <v>-71</v>
      </c>
      <c r="CN7" s="744"/>
      <c r="CO7" s="744"/>
      <c r="CP7" s="744"/>
      <c r="CQ7" s="745"/>
      <c r="CR7" s="743">
        <v>17</v>
      </c>
      <c r="CS7" s="744"/>
      <c r="CT7" s="744"/>
      <c r="CU7" s="744"/>
      <c r="CV7" s="745"/>
      <c r="CW7" s="743">
        <v>21</v>
      </c>
      <c r="CX7" s="744"/>
      <c r="CY7" s="744"/>
      <c r="CZ7" s="744"/>
      <c r="DA7" s="745"/>
      <c r="DB7" s="743">
        <v>34</v>
      </c>
      <c r="DC7" s="744"/>
      <c r="DD7" s="744"/>
      <c r="DE7" s="744"/>
      <c r="DF7" s="745"/>
      <c r="DG7" s="743" t="s">
        <v>598</v>
      </c>
      <c r="DH7" s="744"/>
      <c r="DI7" s="744"/>
      <c r="DJ7" s="744"/>
      <c r="DK7" s="745"/>
      <c r="DL7" s="743" t="s">
        <v>598</v>
      </c>
      <c r="DM7" s="744"/>
      <c r="DN7" s="744"/>
      <c r="DO7" s="744"/>
      <c r="DP7" s="745"/>
      <c r="DQ7" s="743" t="s">
        <v>598</v>
      </c>
      <c r="DR7" s="744"/>
      <c r="DS7" s="744"/>
      <c r="DT7" s="744"/>
      <c r="DU7" s="745"/>
      <c r="DV7" s="746"/>
      <c r="DW7" s="747"/>
      <c r="DX7" s="747"/>
      <c r="DY7" s="747"/>
      <c r="DZ7" s="748"/>
      <c r="EA7" s="234"/>
    </row>
    <row r="8" spans="1:131" s="235" customFormat="1" ht="26.25" customHeight="1" x14ac:dyDescent="0.15">
      <c r="A8" s="238">
        <v>2</v>
      </c>
      <c r="B8" s="780"/>
      <c r="C8" s="781"/>
      <c r="D8" s="781"/>
      <c r="E8" s="781"/>
      <c r="F8" s="781"/>
      <c r="G8" s="781"/>
      <c r="H8" s="781"/>
      <c r="I8" s="781"/>
      <c r="J8" s="781"/>
      <c r="K8" s="781"/>
      <c r="L8" s="781"/>
      <c r="M8" s="781"/>
      <c r="N8" s="781"/>
      <c r="O8" s="781"/>
      <c r="P8" s="782"/>
      <c r="Q8" s="783"/>
      <c r="R8" s="784"/>
      <c r="S8" s="784"/>
      <c r="T8" s="784"/>
      <c r="U8" s="784"/>
      <c r="V8" s="784"/>
      <c r="W8" s="784"/>
      <c r="X8" s="784"/>
      <c r="Y8" s="784"/>
      <c r="Z8" s="784"/>
      <c r="AA8" s="784"/>
      <c r="AB8" s="784"/>
      <c r="AC8" s="784"/>
      <c r="AD8" s="784"/>
      <c r="AE8" s="785"/>
      <c r="AF8" s="786"/>
      <c r="AG8" s="787"/>
      <c r="AH8" s="787"/>
      <c r="AI8" s="787"/>
      <c r="AJ8" s="788"/>
      <c r="AK8" s="769"/>
      <c r="AL8" s="770"/>
      <c r="AM8" s="770"/>
      <c r="AN8" s="770"/>
      <c r="AO8" s="770"/>
      <c r="AP8" s="770"/>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t="s">
        <v>605</v>
      </c>
      <c r="BT8" s="774"/>
      <c r="BU8" s="774"/>
      <c r="BV8" s="774"/>
      <c r="BW8" s="774"/>
      <c r="BX8" s="774"/>
      <c r="BY8" s="774"/>
      <c r="BZ8" s="774"/>
      <c r="CA8" s="774"/>
      <c r="CB8" s="774"/>
      <c r="CC8" s="774"/>
      <c r="CD8" s="774"/>
      <c r="CE8" s="774"/>
      <c r="CF8" s="774"/>
      <c r="CG8" s="775"/>
      <c r="CH8" s="776">
        <v>-11</v>
      </c>
      <c r="CI8" s="777"/>
      <c r="CJ8" s="777"/>
      <c r="CK8" s="777"/>
      <c r="CL8" s="778"/>
      <c r="CM8" s="776">
        <v>-155</v>
      </c>
      <c r="CN8" s="777"/>
      <c r="CO8" s="777"/>
      <c r="CP8" s="777"/>
      <c r="CQ8" s="778"/>
      <c r="CR8" s="776">
        <v>10</v>
      </c>
      <c r="CS8" s="777"/>
      <c r="CT8" s="777"/>
      <c r="CU8" s="777"/>
      <c r="CV8" s="778"/>
      <c r="CW8" s="776" t="s">
        <v>598</v>
      </c>
      <c r="CX8" s="777"/>
      <c r="CY8" s="777"/>
      <c r="CZ8" s="777"/>
      <c r="DA8" s="778"/>
      <c r="DB8" s="776" t="s">
        <v>598</v>
      </c>
      <c r="DC8" s="777"/>
      <c r="DD8" s="777"/>
      <c r="DE8" s="777"/>
      <c r="DF8" s="778"/>
      <c r="DG8" s="776" t="s">
        <v>598</v>
      </c>
      <c r="DH8" s="777"/>
      <c r="DI8" s="777"/>
      <c r="DJ8" s="777"/>
      <c r="DK8" s="778"/>
      <c r="DL8" s="776" t="s">
        <v>598</v>
      </c>
      <c r="DM8" s="777"/>
      <c r="DN8" s="777"/>
      <c r="DO8" s="777"/>
      <c r="DP8" s="778"/>
      <c r="DQ8" s="776" t="s">
        <v>598</v>
      </c>
      <c r="DR8" s="777"/>
      <c r="DS8" s="777"/>
      <c r="DT8" s="777"/>
      <c r="DU8" s="778"/>
      <c r="DV8" s="773"/>
      <c r="DW8" s="774"/>
      <c r="DX8" s="774"/>
      <c r="DY8" s="774"/>
      <c r="DZ8" s="779"/>
      <c r="EA8" s="234"/>
    </row>
    <row r="9" spans="1:131" s="235" customFormat="1" ht="26.25" customHeight="1" x14ac:dyDescent="0.15">
      <c r="A9" s="238">
        <v>3</v>
      </c>
      <c r="B9" s="780"/>
      <c r="C9" s="781"/>
      <c r="D9" s="781"/>
      <c r="E9" s="781"/>
      <c r="F9" s="781"/>
      <c r="G9" s="781"/>
      <c r="H9" s="781"/>
      <c r="I9" s="781"/>
      <c r="J9" s="781"/>
      <c r="K9" s="781"/>
      <c r="L9" s="781"/>
      <c r="M9" s="781"/>
      <c r="N9" s="781"/>
      <c r="O9" s="781"/>
      <c r="P9" s="782"/>
      <c r="Q9" s="783"/>
      <c r="R9" s="784"/>
      <c r="S9" s="784"/>
      <c r="T9" s="784"/>
      <c r="U9" s="784"/>
      <c r="V9" s="784"/>
      <c r="W9" s="784"/>
      <c r="X9" s="784"/>
      <c r="Y9" s="784"/>
      <c r="Z9" s="784"/>
      <c r="AA9" s="784"/>
      <c r="AB9" s="784"/>
      <c r="AC9" s="784"/>
      <c r="AD9" s="784"/>
      <c r="AE9" s="785"/>
      <c r="AF9" s="786"/>
      <c r="AG9" s="787"/>
      <c r="AH9" s="787"/>
      <c r="AI9" s="787"/>
      <c r="AJ9" s="788"/>
      <c r="AK9" s="769"/>
      <c r="AL9" s="770"/>
      <c r="AM9" s="770"/>
      <c r="AN9" s="770"/>
      <c r="AO9" s="770"/>
      <c r="AP9" s="770"/>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t="s">
        <v>606</v>
      </c>
      <c r="BT9" s="774"/>
      <c r="BU9" s="774"/>
      <c r="BV9" s="774"/>
      <c r="BW9" s="774"/>
      <c r="BX9" s="774"/>
      <c r="BY9" s="774"/>
      <c r="BZ9" s="774"/>
      <c r="CA9" s="774"/>
      <c r="CB9" s="774"/>
      <c r="CC9" s="774"/>
      <c r="CD9" s="774"/>
      <c r="CE9" s="774"/>
      <c r="CF9" s="774"/>
      <c r="CG9" s="775"/>
      <c r="CH9" s="776">
        <v>23</v>
      </c>
      <c r="CI9" s="777"/>
      <c r="CJ9" s="777"/>
      <c r="CK9" s="777"/>
      <c r="CL9" s="778"/>
      <c r="CM9" s="776">
        <v>78</v>
      </c>
      <c r="CN9" s="777"/>
      <c r="CO9" s="777"/>
      <c r="CP9" s="777"/>
      <c r="CQ9" s="778"/>
      <c r="CR9" s="776">
        <v>18</v>
      </c>
      <c r="CS9" s="777"/>
      <c r="CT9" s="777"/>
      <c r="CU9" s="777"/>
      <c r="CV9" s="778"/>
      <c r="CW9" s="776" t="s">
        <v>598</v>
      </c>
      <c r="CX9" s="777"/>
      <c r="CY9" s="777"/>
      <c r="CZ9" s="777"/>
      <c r="DA9" s="778"/>
      <c r="DB9" s="776" t="s">
        <v>598</v>
      </c>
      <c r="DC9" s="777"/>
      <c r="DD9" s="777"/>
      <c r="DE9" s="777"/>
      <c r="DF9" s="778"/>
      <c r="DG9" s="776" t="s">
        <v>598</v>
      </c>
      <c r="DH9" s="777"/>
      <c r="DI9" s="777"/>
      <c r="DJ9" s="777"/>
      <c r="DK9" s="778"/>
      <c r="DL9" s="776" t="s">
        <v>598</v>
      </c>
      <c r="DM9" s="777"/>
      <c r="DN9" s="777"/>
      <c r="DO9" s="777"/>
      <c r="DP9" s="778"/>
      <c r="DQ9" s="776" t="s">
        <v>598</v>
      </c>
      <c r="DR9" s="777"/>
      <c r="DS9" s="777"/>
      <c r="DT9" s="777"/>
      <c r="DU9" s="778"/>
      <c r="DV9" s="773"/>
      <c r="DW9" s="774"/>
      <c r="DX9" s="774"/>
      <c r="DY9" s="774"/>
      <c r="DZ9" s="779"/>
      <c r="EA9" s="234"/>
    </row>
    <row r="10" spans="1:131" s="235" customFormat="1" ht="26.25" customHeight="1" x14ac:dyDescent="0.15">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t="s">
        <v>607</v>
      </c>
      <c r="BT10" s="774"/>
      <c r="BU10" s="774"/>
      <c r="BV10" s="774"/>
      <c r="BW10" s="774"/>
      <c r="BX10" s="774"/>
      <c r="BY10" s="774"/>
      <c r="BZ10" s="774"/>
      <c r="CA10" s="774"/>
      <c r="CB10" s="774"/>
      <c r="CC10" s="774"/>
      <c r="CD10" s="774"/>
      <c r="CE10" s="774"/>
      <c r="CF10" s="774"/>
      <c r="CG10" s="775"/>
      <c r="CH10" s="776">
        <v>9</v>
      </c>
      <c r="CI10" s="777"/>
      <c r="CJ10" s="777"/>
      <c r="CK10" s="777"/>
      <c r="CL10" s="778"/>
      <c r="CM10" s="776">
        <v>51</v>
      </c>
      <c r="CN10" s="777"/>
      <c r="CO10" s="777"/>
      <c r="CP10" s="777"/>
      <c r="CQ10" s="778"/>
      <c r="CR10" s="776">
        <v>2</v>
      </c>
      <c r="CS10" s="777"/>
      <c r="CT10" s="777"/>
      <c r="CU10" s="777"/>
      <c r="CV10" s="778"/>
      <c r="CW10" s="776">
        <v>2</v>
      </c>
      <c r="CX10" s="777"/>
      <c r="CY10" s="777"/>
      <c r="CZ10" s="777"/>
      <c r="DA10" s="778"/>
      <c r="DB10" s="776" t="s">
        <v>598</v>
      </c>
      <c r="DC10" s="777"/>
      <c r="DD10" s="777"/>
      <c r="DE10" s="777"/>
      <c r="DF10" s="778"/>
      <c r="DG10" s="776" t="s">
        <v>598</v>
      </c>
      <c r="DH10" s="777"/>
      <c r="DI10" s="777"/>
      <c r="DJ10" s="777"/>
      <c r="DK10" s="778"/>
      <c r="DL10" s="776" t="s">
        <v>598</v>
      </c>
      <c r="DM10" s="777"/>
      <c r="DN10" s="777"/>
      <c r="DO10" s="777"/>
      <c r="DP10" s="778"/>
      <c r="DQ10" s="776" t="s">
        <v>598</v>
      </c>
      <c r="DR10" s="777"/>
      <c r="DS10" s="777"/>
      <c r="DT10" s="777"/>
      <c r="DU10" s="778"/>
      <c r="DV10" s="773"/>
      <c r="DW10" s="774"/>
      <c r="DX10" s="774"/>
      <c r="DY10" s="774"/>
      <c r="DZ10" s="779"/>
      <c r="EA10" s="234"/>
    </row>
    <row r="11" spans="1:131" s="235" customFormat="1" ht="26.25" customHeight="1" x14ac:dyDescent="0.15">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c r="BT11" s="774"/>
      <c r="BU11" s="774"/>
      <c r="BV11" s="774"/>
      <c r="BW11" s="774"/>
      <c r="BX11" s="774"/>
      <c r="BY11" s="774"/>
      <c r="BZ11" s="774"/>
      <c r="CA11" s="774"/>
      <c r="CB11" s="774"/>
      <c r="CC11" s="774"/>
      <c r="CD11" s="774"/>
      <c r="CE11" s="774"/>
      <c r="CF11" s="774"/>
      <c r="CG11" s="775"/>
      <c r="CH11" s="776"/>
      <c r="CI11" s="777"/>
      <c r="CJ11" s="777"/>
      <c r="CK11" s="777"/>
      <c r="CL11" s="778"/>
      <c r="CM11" s="776"/>
      <c r="CN11" s="777"/>
      <c r="CO11" s="777"/>
      <c r="CP11" s="777"/>
      <c r="CQ11" s="778"/>
      <c r="CR11" s="776"/>
      <c r="CS11" s="777"/>
      <c r="CT11" s="777"/>
      <c r="CU11" s="777"/>
      <c r="CV11" s="778"/>
      <c r="CW11" s="776"/>
      <c r="CX11" s="777"/>
      <c r="CY11" s="777"/>
      <c r="CZ11" s="777"/>
      <c r="DA11" s="778"/>
      <c r="DB11" s="776"/>
      <c r="DC11" s="777"/>
      <c r="DD11" s="777"/>
      <c r="DE11" s="777"/>
      <c r="DF11" s="778"/>
      <c r="DG11" s="776"/>
      <c r="DH11" s="777"/>
      <c r="DI11" s="777"/>
      <c r="DJ11" s="777"/>
      <c r="DK11" s="778"/>
      <c r="DL11" s="776"/>
      <c r="DM11" s="777"/>
      <c r="DN11" s="777"/>
      <c r="DO11" s="777"/>
      <c r="DP11" s="778"/>
      <c r="DQ11" s="776"/>
      <c r="DR11" s="777"/>
      <c r="DS11" s="777"/>
      <c r="DT11" s="777"/>
      <c r="DU11" s="778"/>
      <c r="DV11" s="773"/>
      <c r="DW11" s="774"/>
      <c r="DX11" s="774"/>
      <c r="DY11" s="774"/>
      <c r="DZ11" s="779"/>
      <c r="EA11" s="234"/>
    </row>
    <row r="12" spans="1:131" s="235" customFormat="1" ht="26.25" customHeight="1" x14ac:dyDescent="0.15">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c r="BT12" s="774"/>
      <c r="BU12" s="774"/>
      <c r="BV12" s="774"/>
      <c r="BW12" s="774"/>
      <c r="BX12" s="774"/>
      <c r="BY12" s="774"/>
      <c r="BZ12" s="774"/>
      <c r="CA12" s="774"/>
      <c r="CB12" s="774"/>
      <c r="CC12" s="774"/>
      <c r="CD12" s="774"/>
      <c r="CE12" s="774"/>
      <c r="CF12" s="774"/>
      <c r="CG12" s="775"/>
      <c r="CH12" s="776"/>
      <c r="CI12" s="777"/>
      <c r="CJ12" s="777"/>
      <c r="CK12" s="777"/>
      <c r="CL12" s="778"/>
      <c r="CM12" s="776"/>
      <c r="CN12" s="777"/>
      <c r="CO12" s="777"/>
      <c r="CP12" s="777"/>
      <c r="CQ12" s="778"/>
      <c r="CR12" s="776"/>
      <c r="CS12" s="777"/>
      <c r="CT12" s="777"/>
      <c r="CU12" s="777"/>
      <c r="CV12" s="778"/>
      <c r="CW12" s="776"/>
      <c r="CX12" s="777"/>
      <c r="CY12" s="777"/>
      <c r="CZ12" s="777"/>
      <c r="DA12" s="778"/>
      <c r="DB12" s="776"/>
      <c r="DC12" s="777"/>
      <c r="DD12" s="777"/>
      <c r="DE12" s="777"/>
      <c r="DF12" s="778"/>
      <c r="DG12" s="776"/>
      <c r="DH12" s="777"/>
      <c r="DI12" s="777"/>
      <c r="DJ12" s="777"/>
      <c r="DK12" s="778"/>
      <c r="DL12" s="776"/>
      <c r="DM12" s="777"/>
      <c r="DN12" s="777"/>
      <c r="DO12" s="777"/>
      <c r="DP12" s="778"/>
      <c r="DQ12" s="776"/>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c r="BT13" s="774"/>
      <c r="BU13" s="774"/>
      <c r="BV13" s="774"/>
      <c r="BW13" s="774"/>
      <c r="BX13" s="774"/>
      <c r="BY13" s="774"/>
      <c r="BZ13" s="774"/>
      <c r="CA13" s="774"/>
      <c r="CB13" s="774"/>
      <c r="CC13" s="774"/>
      <c r="CD13" s="774"/>
      <c r="CE13" s="774"/>
      <c r="CF13" s="774"/>
      <c r="CG13" s="775"/>
      <c r="CH13" s="776"/>
      <c r="CI13" s="777"/>
      <c r="CJ13" s="777"/>
      <c r="CK13" s="777"/>
      <c r="CL13" s="778"/>
      <c r="CM13" s="776"/>
      <c r="CN13" s="777"/>
      <c r="CO13" s="777"/>
      <c r="CP13" s="777"/>
      <c r="CQ13" s="778"/>
      <c r="CR13" s="776"/>
      <c r="CS13" s="777"/>
      <c r="CT13" s="777"/>
      <c r="CU13" s="777"/>
      <c r="CV13" s="778"/>
      <c r="CW13" s="776"/>
      <c r="CX13" s="777"/>
      <c r="CY13" s="777"/>
      <c r="CZ13" s="777"/>
      <c r="DA13" s="778"/>
      <c r="DB13" s="776"/>
      <c r="DC13" s="777"/>
      <c r="DD13" s="777"/>
      <c r="DE13" s="777"/>
      <c r="DF13" s="778"/>
      <c r="DG13" s="776"/>
      <c r="DH13" s="777"/>
      <c r="DI13" s="777"/>
      <c r="DJ13" s="777"/>
      <c r="DK13" s="778"/>
      <c r="DL13" s="776"/>
      <c r="DM13" s="777"/>
      <c r="DN13" s="777"/>
      <c r="DO13" s="777"/>
      <c r="DP13" s="778"/>
      <c r="DQ13" s="776"/>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392</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393</v>
      </c>
      <c r="B23" s="789" t="s">
        <v>394</v>
      </c>
      <c r="C23" s="790"/>
      <c r="D23" s="790"/>
      <c r="E23" s="790"/>
      <c r="F23" s="790"/>
      <c r="G23" s="790"/>
      <c r="H23" s="790"/>
      <c r="I23" s="790"/>
      <c r="J23" s="790"/>
      <c r="K23" s="790"/>
      <c r="L23" s="790"/>
      <c r="M23" s="790"/>
      <c r="N23" s="790"/>
      <c r="O23" s="790"/>
      <c r="P23" s="791"/>
      <c r="Q23" s="792">
        <v>14156</v>
      </c>
      <c r="R23" s="793"/>
      <c r="S23" s="793"/>
      <c r="T23" s="793"/>
      <c r="U23" s="793"/>
      <c r="V23" s="793">
        <v>13107</v>
      </c>
      <c r="W23" s="793"/>
      <c r="X23" s="793"/>
      <c r="Y23" s="793"/>
      <c r="Z23" s="793"/>
      <c r="AA23" s="793">
        <v>1048</v>
      </c>
      <c r="AB23" s="793"/>
      <c r="AC23" s="793"/>
      <c r="AD23" s="793"/>
      <c r="AE23" s="794"/>
      <c r="AF23" s="795">
        <v>151</v>
      </c>
      <c r="AG23" s="793"/>
      <c r="AH23" s="793"/>
      <c r="AI23" s="793"/>
      <c r="AJ23" s="796"/>
      <c r="AK23" s="797"/>
      <c r="AL23" s="798"/>
      <c r="AM23" s="798"/>
      <c r="AN23" s="798"/>
      <c r="AO23" s="798"/>
      <c r="AP23" s="793">
        <v>7315</v>
      </c>
      <c r="AQ23" s="793"/>
      <c r="AR23" s="793"/>
      <c r="AS23" s="793"/>
      <c r="AT23" s="793"/>
      <c r="AU23" s="809"/>
      <c r="AV23" s="809"/>
      <c r="AW23" s="809"/>
      <c r="AX23" s="809"/>
      <c r="AY23" s="810"/>
      <c r="AZ23" s="811" t="s">
        <v>395</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396</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397</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374</v>
      </c>
      <c r="B26" s="728"/>
      <c r="C26" s="728"/>
      <c r="D26" s="728"/>
      <c r="E26" s="728"/>
      <c r="F26" s="728"/>
      <c r="G26" s="728"/>
      <c r="H26" s="728"/>
      <c r="I26" s="728"/>
      <c r="J26" s="728"/>
      <c r="K26" s="728"/>
      <c r="L26" s="728"/>
      <c r="M26" s="728"/>
      <c r="N26" s="728"/>
      <c r="O26" s="728"/>
      <c r="P26" s="729"/>
      <c r="Q26" s="733" t="s">
        <v>398</v>
      </c>
      <c r="R26" s="734"/>
      <c r="S26" s="734"/>
      <c r="T26" s="734"/>
      <c r="U26" s="735"/>
      <c r="V26" s="733" t="s">
        <v>399</v>
      </c>
      <c r="W26" s="734"/>
      <c r="X26" s="734"/>
      <c r="Y26" s="734"/>
      <c r="Z26" s="735"/>
      <c r="AA26" s="733" t="s">
        <v>400</v>
      </c>
      <c r="AB26" s="734"/>
      <c r="AC26" s="734"/>
      <c r="AD26" s="734"/>
      <c r="AE26" s="734"/>
      <c r="AF26" s="814" t="s">
        <v>401</v>
      </c>
      <c r="AG26" s="815"/>
      <c r="AH26" s="815"/>
      <c r="AI26" s="815"/>
      <c r="AJ26" s="816"/>
      <c r="AK26" s="734" t="s">
        <v>402</v>
      </c>
      <c r="AL26" s="734"/>
      <c r="AM26" s="734"/>
      <c r="AN26" s="734"/>
      <c r="AO26" s="735"/>
      <c r="AP26" s="733" t="s">
        <v>403</v>
      </c>
      <c r="AQ26" s="734"/>
      <c r="AR26" s="734"/>
      <c r="AS26" s="734"/>
      <c r="AT26" s="735"/>
      <c r="AU26" s="733" t="s">
        <v>404</v>
      </c>
      <c r="AV26" s="734"/>
      <c r="AW26" s="734"/>
      <c r="AX26" s="734"/>
      <c r="AY26" s="735"/>
      <c r="AZ26" s="733" t="s">
        <v>405</v>
      </c>
      <c r="BA26" s="734"/>
      <c r="BB26" s="734"/>
      <c r="BC26" s="734"/>
      <c r="BD26" s="735"/>
      <c r="BE26" s="733" t="s">
        <v>381</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406</v>
      </c>
      <c r="C28" s="750"/>
      <c r="D28" s="750"/>
      <c r="E28" s="750"/>
      <c r="F28" s="750"/>
      <c r="G28" s="750"/>
      <c r="H28" s="750"/>
      <c r="I28" s="750"/>
      <c r="J28" s="750"/>
      <c r="K28" s="750"/>
      <c r="L28" s="750"/>
      <c r="M28" s="750"/>
      <c r="N28" s="750"/>
      <c r="O28" s="750"/>
      <c r="P28" s="751"/>
      <c r="Q28" s="822">
        <v>850</v>
      </c>
      <c r="R28" s="823"/>
      <c r="S28" s="823"/>
      <c r="T28" s="823"/>
      <c r="U28" s="823"/>
      <c r="V28" s="823">
        <v>829</v>
      </c>
      <c r="W28" s="823"/>
      <c r="X28" s="823"/>
      <c r="Y28" s="823"/>
      <c r="Z28" s="823"/>
      <c r="AA28" s="823">
        <v>21</v>
      </c>
      <c r="AB28" s="823"/>
      <c r="AC28" s="823"/>
      <c r="AD28" s="823"/>
      <c r="AE28" s="824"/>
      <c r="AF28" s="825">
        <v>21</v>
      </c>
      <c r="AG28" s="823"/>
      <c r="AH28" s="823"/>
      <c r="AI28" s="823"/>
      <c r="AJ28" s="826"/>
      <c r="AK28" s="827">
        <v>115</v>
      </c>
      <c r="AL28" s="828"/>
      <c r="AM28" s="828"/>
      <c r="AN28" s="828"/>
      <c r="AO28" s="828"/>
      <c r="AP28" s="828" t="s">
        <v>598</v>
      </c>
      <c r="AQ28" s="828"/>
      <c r="AR28" s="828"/>
      <c r="AS28" s="828"/>
      <c r="AT28" s="828"/>
      <c r="AU28" s="828" t="s">
        <v>598</v>
      </c>
      <c r="AV28" s="828"/>
      <c r="AW28" s="828"/>
      <c r="AX28" s="828"/>
      <c r="AY28" s="828"/>
      <c r="AZ28" s="829" t="s">
        <v>598</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407</v>
      </c>
      <c r="C29" s="781"/>
      <c r="D29" s="781"/>
      <c r="E29" s="781"/>
      <c r="F29" s="781"/>
      <c r="G29" s="781"/>
      <c r="H29" s="781"/>
      <c r="I29" s="781"/>
      <c r="J29" s="781"/>
      <c r="K29" s="781"/>
      <c r="L29" s="781"/>
      <c r="M29" s="781"/>
      <c r="N29" s="781"/>
      <c r="O29" s="781"/>
      <c r="P29" s="782"/>
      <c r="Q29" s="783">
        <v>850</v>
      </c>
      <c r="R29" s="784"/>
      <c r="S29" s="784"/>
      <c r="T29" s="784"/>
      <c r="U29" s="784"/>
      <c r="V29" s="784">
        <v>813</v>
      </c>
      <c r="W29" s="784"/>
      <c r="X29" s="784"/>
      <c r="Y29" s="784"/>
      <c r="Z29" s="784"/>
      <c r="AA29" s="784">
        <v>38</v>
      </c>
      <c r="AB29" s="784"/>
      <c r="AC29" s="784"/>
      <c r="AD29" s="784"/>
      <c r="AE29" s="785"/>
      <c r="AF29" s="786">
        <v>38</v>
      </c>
      <c r="AG29" s="787"/>
      <c r="AH29" s="787"/>
      <c r="AI29" s="787"/>
      <c r="AJ29" s="788"/>
      <c r="AK29" s="834">
        <v>143</v>
      </c>
      <c r="AL29" s="830"/>
      <c r="AM29" s="830"/>
      <c r="AN29" s="830"/>
      <c r="AO29" s="830"/>
      <c r="AP29" s="830" t="s">
        <v>598</v>
      </c>
      <c r="AQ29" s="830"/>
      <c r="AR29" s="830"/>
      <c r="AS29" s="830"/>
      <c r="AT29" s="830"/>
      <c r="AU29" s="830" t="s">
        <v>598</v>
      </c>
      <c r="AV29" s="830"/>
      <c r="AW29" s="830"/>
      <c r="AX29" s="830"/>
      <c r="AY29" s="830"/>
      <c r="AZ29" s="831" t="s">
        <v>598</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408</v>
      </c>
      <c r="C30" s="781"/>
      <c r="D30" s="781"/>
      <c r="E30" s="781"/>
      <c r="F30" s="781"/>
      <c r="G30" s="781"/>
      <c r="H30" s="781"/>
      <c r="I30" s="781"/>
      <c r="J30" s="781"/>
      <c r="K30" s="781"/>
      <c r="L30" s="781"/>
      <c r="M30" s="781"/>
      <c r="N30" s="781"/>
      <c r="O30" s="781"/>
      <c r="P30" s="782"/>
      <c r="Q30" s="783">
        <v>105</v>
      </c>
      <c r="R30" s="784"/>
      <c r="S30" s="784"/>
      <c r="T30" s="784"/>
      <c r="U30" s="784"/>
      <c r="V30" s="784">
        <v>104</v>
      </c>
      <c r="W30" s="784"/>
      <c r="X30" s="784"/>
      <c r="Y30" s="784"/>
      <c r="Z30" s="784"/>
      <c r="AA30" s="784" t="s">
        <v>598</v>
      </c>
      <c r="AB30" s="784"/>
      <c r="AC30" s="784"/>
      <c r="AD30" s="784"/>
      <c r="AE30" s="785"/>
      <c r="AF30" s="786" t="s">
        <v>598</v>
      </c>
      <c r="AG30" s="787"/>
      <c r="AH30" s="787"/>
      <c r="AI30" s="787"/>
      <c r="AJ30" s="788"/>
      <c r="AK30" s="834">
        <v>29</v>
      </c>
      <c r="AL30" s="830"/>
      <c r="AM30" s="830"/>
      <c r="AN30" s="830"/>
      <c r="AO30" s="830"/>
      <c r="AP30" s="830" t="s">
        <v>598</v>
      </c>
      <c r="AQ30" s="830"/>
      <c r="AR30" s="830"/>
      <c r="AS30" s="830"/>
      <c r="AT30" s="830"/>
      <c r="AU30" s="830" t="s">
        <v>598</v>
      </c>
      <c r="AV30" s="830"/>
      <c r="AW30" s="830"/>
      <c r="AX30" s="830"/>
      <c r="AY30" s="830"/>
      <c r="AZ30" s="831" t="s">
        <v>598</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409</v>
      </c>
      <c r="C31" s="781"/>
      <c r="D31" s="781"/>
      <c r="E31" s="781"/>
      <c r="F31" s="781"/>
      <c r="G31" s="781"/>
      <c r="H31" s="781"/>
      <c r="I31" s="781"/>
      <c r="J31" s="781"/>
      <c r="K31" s="781"/>
      <c r="L31" s="781"/>
      <c r="M31" s="781"/>
      <c r="N31" s="781"/>
      <c r="O31" s="781"/>
      <c r="P31" s="782"/>
      <c r="Q31" s="783">
        <v>594</v>
      </c>
      <c r="R31" s="784"/>
      <c r="S31" s="784"/>
      <c r="T31" s="784"/>
      <c r="U31" s="784"/>
      <c r="V31" s="784">
        <v>695</v>
      </c>
      <c r="W31" s="784"/>
      <c r="X31" s="784"/>
      <c r="Y31" s="784"/>
      <c r="Z31" s="784"/>
      <c r="AA31" s="784">
        <v>-101</v>
      </c>
      <c r="AB31" s="784"/>
      <c r="AC31" s="784"/>
      <c r="AD31" s="784"/>
      <c r="AE31" s="785"/>
      <c r="AF31" s="786">
        <v>275</v>
      </c>
      <c r="AG31" s="787"/>
      <c r="AH31" s="787"/>
      <c r="AI31" s="787"/>
      <c r="AJ31" s="788"/>
      <c r="AK31" s="834">
        <v>29</v>
      </c>
      <c r="AL31" s="830"/>
      <c r="AM31" s="830"/>
      <c r="AN31" s="830"/>
      <c r="AO31" s="830"/>
      <c r="AP31" s="830">
        <v>639</v>
      </c>
      <c r="AQ31" s="830"/>
      <c r="AR31" s="830"/>
      <c r="AS31" s="830"/>
      <c r="AT31" s="830"/>
      <c r="AU31" s="830">
        <v>188</v>
      </c>
      <c r="AV31" s="830"/>
      <c r="AW31" s="830"/>
      <c r="AX31" s="830"/>
      <c r="AY31" s="830"/>
      <c r="AZ31" s="831" t="s">
        <v>598</v>
      </c>
      <c r="BA31" s="831"/>
      <c r="BB31" s="831"/>
      <c r="BC31" s="831"/>
      <c r="BD31" s="831"/>
      <c r="BE31" s="832" t="s">
        <v>410</v>
      </c>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t="s">
        <v>411</v>
      </c>
      <c r="C32" s="781"/>
      <c r="D32" s="781"/>
      <c r="E32" s="781"/>
      <c r="F32" s="781"/>
      <c r="G32" s="781"/>
      <c r="H32" s="781"/>
      <c r="I32" s="781"/>
      <c r="J32" s="781"/>
      <c r="K32" s="781"/>
      <c r="L32" s="781"/>
      <c r="M32" s="781"/>
      <c r="N32" s="781"/>
      <c r="O32" s="781"/>
      <c r="P32" s="782"/>
      <c r="Q32" s="783">
        <v>319</v>
      </c>
      <c r="R32" s="784"/>
      <c r="S32" s="784"/>
      <c r="T32" s="784"/>
      <c r="U32" s="784"/>
      <c r="V32" s="784">
        <v>413</v>
      </c>
      <c r="W32" s="784"/>
      <c r="X32" s="784"/>
      <c r="Y32" s="784"/>
      <c r="Z32" s="784"/>
      <c r="AA32" s="784">
        <v>-94</v>
      </c>
      <c r="AB32" s="784"/>
      <c r="AC32" s="784"/>
      <c r="AD32" s="784"/>
      <c r="AE32" s="785"/>
      <c r="AF32" s="786">
        <v>9</v>
      </c>
      <c r="AG32" s="787"/>
      <c r="AH32" s="787"/>
      <c r="AI32" s="787"/>
      <c r="AJ32" s="788"/>
      <c r="AK32" s="834">
        <v>244</v>
      </c>
      <c r="AL32" s="830"/>
      <c r="AM32" s="830"/>
      <c r="AN32" s="830"/>
      <c r="AO32" s="830"/>
      <c r="AP32" s="830">
        <v>2323</v>
      </c>
      <c r="AQ32" s="830"/>
      <c r="AR32" s="830"/>
      <c r="AS32" s="830"/>
      <c r="AT32" s="830"/>
      <c r="AU32" s="830">
        <v>1942</v>
      </c>
      <c r="AV32" s="830"/>
      <c r="AW32" s="830"/>
      <c r="AX32" s="830"/>
      <c r="AY32" s="830"/>
      <c r="AZ32" s="831" t="s">
        <v>598</v>
      </c>
      <c r="BA32" s="831"/>
      <c r="BB32" s="831"/>
      <c r="BC32" s="831"/>
      <c r="BD32" s="831"/>
      <c r="BE32" s="832" t="s">
        <v>412</v>
      </c>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t="s">
        <v>413</v>
      </c>
      <c r="C33" s="781"/>
      <c r="D33" s="781"/>
      <c r="E33" s="781"/>
      <c r="F33" s="781"/>
      <c r="G33" s="781"/>
      <c r="H33" s="781"/>
      <c r="I33" s="781"/>
      <c r="J33" s="781"/>
      <c r="K33" s="781"/>
      <c r="L33" s="781"/>
      <c r="M33" s="781"/>
      <c r="N33" s="781"/>
      <c r="O33" s="781"/>
      <c r="P33" s="782"/>
      <c r="Q33" s="783">
        <v>149</v>
      </c>
      <c r="R33" s="784"/>
      <c r="S33" s="784"/>
      <c r="T33" s="784"/>
      <c r="U33" s="784"/>
      <c r="V33" s="784">
        <v>149</v>
      </c>
      <c r="W33" s="784"/>
      <c r="X33" s="784"/>
      <c r="Y33" s="784"/>
      <c r="Z33" s="784"/>
      <c r="AA33" s="784" t="s">
        <v>598</v>
      </c>
      <c r="AB33" s="784"/>
      <c r="AC33" s="784"/>
      <c r="AD33" s="784"/>
      <c r="AE33" s="785"/>
      <c r="AF33" s="786" t="s">
        <v>130</v>
      </c>
      <c r="AG33" s="787"/>
      <c r="AH33" s="787"/>
      <c r="AI33" s="787"/>
      <c r="AJ33" s="788"/>
      <c r="AK33" s="834">
        <v>112</v>
      </c>
      <c r="AL33" s="830"/>
      <c r="AM33" s="830"/>
      <c r="AN33" s="830"/>
      <c r="AO33" s="830"/>
      <c r="AP33" s="830">
        <v>8</v>
      </c>
      <c r="AQ33" s="830"/>
      <c r="AR33" s="830"/>
      <c r="AS33" s="830"/>
      <c r="AT33" s="830"/>
      <c r="AU33" s="830">
        <v>6</v>
      </c>
      <c r="AV33" s="830"/>
      <c r="AW33" s="830"/>
      <c r="AX33" s="830"/>
      <c r="AY33" s="830"/>
      <c r="AZ33" s="831" t="s">
        <v>598</v>
      </c>
      <c r="BA33" s="831"/>
      <c r="BB33" s="831"/>
      <c r="BC33" s="831"/>
      <c r="BD33" s="831"/>
      <c r="BE33" s="832" t="s">
        <v>415</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c r="C34" s="781"/>
      <c r="D34" s="781"/>
      <c r="E34" s="781"/>
      <c r="F34" s="781"/>
      <c r="G34" s="781"/>
      <c r="H34" s="781"/>
      <c r="I34" s="781"/>
      <c r="J34" s="781"/>
      <c r="K34" s="781"/>
      <c r="L34" s="781"/>
      <c r="M34" s="781"/>
      <c r="N34" s="781"/>
      <c r="O34" s="781"/>
      <c r="P34" s="782"/>
      <c r="Q34" s="783"/>
      <c r="R34" s="784"/>
      <c r="S34" s="784"/>
      <c r="T34" s="784"/>
      <c r="U34" s="784"/>
      <c r="V34" s="784"/>
      <c r="W34" s="784"/>
      <c r="X34" s="784"/>
      <c r="Y34" s="784"/>
      <c r="Z34" s="784"/>
      <c r="AA34" s="784"/>
      <c r="AB34" s="784"/>
      <c r="AC34" s="784"/>
      <c r="AD34" s="784"/>
      <c r="AE34" s="785"/>
      <c r="AF34" s="786"/>
      <c r="AG34" s="787"/>
      <c r="AH34" s="787"/>
      <c r="AI34" s="787"/>
      <c r="AJ34" s="788"/>
      <c r="AK34" s="834"/>
      <c r="AL34" s="830"/>
      <c r="AM34" s="830"/>
      <c r="AN34" s="830"/>
      <c r="AO34" s="830"/>
      <c r="AP34" s="830"/>
      <c r="AQ34" s="830"/>
      <c r="AR34" s="830"/>
      <c r="AS34" s="830"/>
      <c r="AT34" s="830"/>
      <c r="AU34" s="830"/>
      <c r="AV34" s="830"/>
      <c r="AW34" s="830"/>
      <c r="AX34" s="830"/>
      <c r="AY34" s="830"/>
      <c r="AZ34" s="831"/>
      <c r="BA34" s="831"/>
      <c r="BB34" s="831"/>
      <c r="BC34" s="831"/>
      <c r="BD34" s="831"/>
      <c r="BE34" s="832"/>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c r="C35" s="781"/>
      <c r="D35" s="781"/>
      <c r="E35" s="781"/>
      <c r="F35" s="781"/>
      <c r="G35" s="781"/>
      <c r="H35" s="781"/>
      <c r="I35" s="781"/>
      <c r="J35" s="781"/>
      <c r="K35" s="781"/>
      <c r="L35" s="781"/>
      <c r="M35" s="781"/>
      <c r="N35" s="781"/>
      <c r="O35" s="781"/>
      <c r="P35" s="782"/>
      <c r="Q35" s="783"/>
      <c r="R35" s="784"/>
      <c r="S35" s="784"/>
      <c r="T35" s="784"/>
      <c r="U35" s="784"/>
      <c r="V35" s="784"/>
      <c r="W35" s="784"/>
      <c r="X35" s="784"/>
      <c r="Y35" s="784"/>
      <c r="Z35" s="784"/>
      <c r="AA35" s="784"/>
      <c r="AB35" s="784"/>
      <c r="AC35" s="784"/>
      <c r="AD35" s="784"/>
      <c r="AE35" s="785"/>
      <c r="AF35" s="786"/>
      <c r="AG35" s="787"/>
      <c r="AH35" s="787"/>
      <c r="AI35" s="787"/>
      <c r="AJ35" s="788"/>
      <c r="AK35" s="834"/>
      <c r="AL35" s="830"/>
      <c r="AM35" s="830"/>
      <c r="AN35" s="830"/>
      <c r="AO35" s="830"/>
      <c r="AP35" s="830"/>
      <c r="AQ35" s="830"/>
      <c r="AR35" s="830"/>
      <c r="AS35" s="830"/>
      <c r="AT35" s="830"/>
      <c r="AU35" s="830"/>
      <c r="AV35" s="830"/>
      <c r="AW35" s="830"/>
      <c r="AX35" s="830"/>
      <c r="AY35" s="830"/>
      <c r="AZ35" s="831"/>
      <c r="BA35" s="831"/>
      <c r="BB35" s="831"/>
      <c r="BC35" s="831"/>
      <c r="BD35" s="831"/>
      <c r="BE35" s="832"/>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c r="C36" s="781"/>
      <c r="D36" s="781"/>
      <c r="E36" s="781"/>
      <c r="F36" s="781"/>
      <c r="G36" s="781"/>
      <c r="H36" s="781"/>
      <c r="I36" s="781"/>
      <c r="J36" s="781"/>
      <c r="K36" s="781"/>
      <c r="L36" s="781"/>
      <c r="M36" s="781"/>
      <c r="N36" s="781"/>
      <c r="O36" s="781"/>
      <c r="P36" s="782"/>
      <c r="Q36" s="783"/>
      <c r="R36" s="784"/>
      <c r="S36" s="784"/>
      <c r="T36" s="784"/>
      <c r="U36" s="784"/>
      <c r="V36" s="784"/>
      <c r="W36" s="784"/>
      <c r="X36" s="784"/>
      <c r="Y36" s="784"/>
      <c r="Z36" s="784"/>
      <c r="AA36" s="784"/>
      <c r="AB36" s="784"/>
      <c r="AC36" s="784"/>
      <c r="AD36" s="784"/>
      <c r="AE36" s="785"/>
      <c r="AF36" s="786"/>
      <c r="AG36" s="787"/>
      <c r="AH36" s="787"/>
      <c r="AI36" s="787"/>
      <c r="AJ36" s="788"/>
      <c r="AK36" s="834"/>
      <c r="AL36" s="830"/>
      <c r="AM36" s="830"/>
      <c r="AN36" s="830"/>
      <c r="AO36" s="830"/>
      <c r="AP36" s="830"/>
      <c r="AQ36" s="830"/>
      <c r="AR36" s="830"/>
      <c r="AS36" s="830"/>
      <c r="AT36" s="830"/>
      <c r="AU36" s="830"/>
      <c r="AV36" s="830"/>
      <c r="AW36" s="830"/>
      <c r="AX36" s="830"/>
      <c r="AY36" s="830"/>
      <c r="AZ36" s="831"/>
      <c r="BA36" s="831"/>
      <c r="BB36" s="831"/>
      <c r="BC36" s="831"/>
      <c r="BD36" s="831"/>
      <c r="BE36" s="832"/>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c r="C37" s="781"/>
      <c r="D37" s="781"/>
      <c r="E37" s="781"/>
      <c r="F37" s="781"/>
      <c r="G37" s="781"/>
      <c r="H37" s="781"/>
      <c r="I37" s="781"/>
      <c r="J37" s="781"/>
      <c r="K37" s="781"/>
      <c r="L37" s="781"/>
      <c r="M37" s="781"/>
      <c r="N37" s="781"/>
      <c r="O37" s="781"/>
      <c r="P37" s="782"/>
      <c r="Q37" s="783"/>
      <c r="R37" s="784"/>
      <c r="S37" s="784"/>
      <c r="T37" s="784"/>
      <c r="U37" s="784"/>
      <c r="V37" s="784"/>
      <c r="W37" s="784"/>
      <c r="X37" s="784"/>
      <c r="Y37" s="784"/>
      <c r="Z37" s="784"/>
      <c r="AA37" s="784"/>
      <c r="AB37" s="784"/>
      <c r="AC37" s="784"/>
      <c r="AD37" s="784"/>
      <c r="AE37" s="785"/>
      <c r="AF37" s="786"/>
      <c r="AG37" s="787"/>
      <c r="AH37" s="787"/>
      <c r="AI37" s="787"/>
      <c r="AJ37" s="788"/>
      <c r="AK37" s="834"/>
      <c r="AL37" s="830"/>
      <c r="AM37" s="830"/>
      <c r="AN37" s="830"/>
      <c r="AO37" s="830"/>
      <c r="AP37" s="830"/>
      <c r="AQ37" s="830"/>
      <c r="AR37" s="830"/>
      <c r="AS37" s="830"/>
      <c r="AT37" s="830"/>
      <c r="AU37" s="830"/>
      <c r="AV37" s="830"/>
      <c r="AW37" s="830"/>
      <c r="AX37" s="830"/>
      <c r="AY37" s="830"/>
      <c r="AZ37" s="831"/>
      <c r="BA37" s="831"/>
      <c r="BB37" s="831"/>
      <c r="BC37" s="831"/>
      <c r="BD37" s="831"/>
      <c r="BE37" s="832"/>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c r="C38" s="781"/>
      <c r="D38" s="781"/>
      <c r="E38" s="781"/>
      <c r="F38" s="781"/>
      <c r="G38" s="781"/>
      <c r="H38" s="781"/>
      <c r="I38" s="781"/>
      <c r="J38" s="781"/>
      <c r="K38" s="781"/>
      <c r="L38" s="781"/>
      <c r="M38" s="781"/>
      <c r="N38" s="781"/>
      <c r="O38" s="781"/>
      <c r="P38" s="782"/>
      <c r="Q38" s="783"/>
      <c r="R38" s="784"/>
      <c r="S38" s="784"/>
      <c r="T38" s="784"/>
      <c r="U38" s="784"/>
      <c r="V38" s="784"/>
      <c r="W38" s="784"/>
      <c r="X38" s="784"/>
      <c r="Y38" s="784"/>
      <c r="Z38" s="784"/>
      <c r="AA38" s="784"/>
      <c r="AB38" s="784"/>
      <c r="AC38" s="784"/>
      <c r="AD38" s="784"/>
      <c r="AE38" s="785"/>
      <c r="AF38" s="786"/>
      <c r="AG38" s="787"/>
      <c r="AH38" s="787"/>
      <c r="AI38" s="787"/>
      <c r="AJ38" s="788"/>
      <c r="AK38" s="834"/>
      <c r="AL38" s="830"/>
      <c r="AM38" s="830"/>
      <c r="AN38" s="830"/>
      <c r="AO38" s="830"/>
      <c r="AP38" s="830"/>
      <c r="AQ38" s="830"/>
      <c r="AR38" s="830"/>
      <c r="AS38" s="830"/>
      <c r="AT38" s="830"/>
      <c r="AU38" s="830"/>
      <c r="AV38" s="830"/>
      <c r="AW38" s="830"/>
      <c r="AX38" s="830"/>
      <c r="AY38" s="830"/>
      <c r="AZ38" s="831"/>
      <c r="BA38" s="831"/>
      <c r="BB38" s="831"/>
      <c r="BC38" s="831"/>
      <c r="BD38" s="831"/>
      <c r="BE38" s="832"/>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416</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393</v>
      </c>
      <c r="B63" s="789" t="s">
        <v>417</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342</v>
      </c>
      <c r="AG63" s="844"/>
      <c r="AH63" s="844"/>
      <c r="AI63" s="844"/>
      <c r="AJ63" s="845"/>
      <c r="AK63" s="846"/>
      <c r="AL63" s="841"/>
      <c r="AM63" s="841"/>
      <c r="AN63" s="841"/>
      <c r="AO63" s="841"/>
      <c r="AP63" s="844"/>
      <c r="AQ63" s="844"/>
      <c r="AR63" s="844"/>
      <c r="AS63" s="844"/>
      <c r="AT63" s="844"/>
      <c r="AU63" s="844"/>
      <c r="AV63" s="844"/>
      <c r="AW63" s="844"/>
      <c r="AX63" s="844"/>
      <c r="AY63" s="844"/>
      <c r="AZ63" s="848"/>
      <c r="BA63" s="848"/>
      <c r="BB63" s="848"/>
      <c r="BC63" s="848"/>
      <c r="BD63" s="848"/>
      <c r="BE63" s="849"/>
      <c r="BF63" s="849"/>
      <c r="BG63" s="849"/>
      <c r="BH63" s="849"/>
      <c r="BI63" s="850"/>
      <c r="BJ63" s="851" t="s">
        <v>418</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419</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420</v>
      </c>
      <c r="B66" s="728"/>
      <c r="C66" s="728"/>
      <c r="D66" s="728"/>
      <c r="E66" s="728"/>
      <c r="F66" s="728"/>
      <c r="G66" s="728"/>
      <c r="H66" s="728"/>
      <c r="I66" s="728"/>
      <c r="J66" s="728"/>
      <c r="K66" s="728"/>
      <c r="L66" s="728"/>
      <c r="M66" s="728"/>
      <c r="N66" s="728"/>
      <c r="O66" s="728"/>
      <c r="P66" s="729"/>
      <c r="Q66" s="733" t="s">
        <v>421</v>
      </c>
      <c r="R66" s="734"/>
      <c r="S66" s="734"/>
      <c r="T66" s="734"/>
      <c r="U66" s="735"/>
      <c r="V66" s="733" t="s">
        <v>422</v>
      </c>
      <c r="W66" s="734"/>
      <c r="X66" s="734"/>
      <c r="Y66" s="734"/>
      <c r="Z66" s="735"/>
      <c r="AA66" s="733" t="s">
        <v>423</v>
      </c>
      <c r="AB66" s="734"/>
      <c r="AC66" s="734"/>
      <c r="AD66" s="734"/>
      <c r="AE66" s="735"/>
      <c r="AF66" s="854" t="s">
        <v>424</v>
      </c>
      <c r="AG66" s="815"/>
      <c r="AH66" s="815"/>
      <c r="AI66" s="815"/>
      <c r="AJ66" s="855"/>
      <c r="AK66" s="733" t="s">
        <v>425</v>
      </c>
      <c r="AL66" s="728"/>
      <c r="AM66" s="728"/>
      <c r="AN66" s="728"/>
      <c r="AO66" s="729"/>
      <c r="AP66" s="733" t="s">
        <v>426</v>
      </c>
      <c r="AQ66" s="734"/>
      <c r="AR66" s="734"/>
      <c r="AS66" s="734"/>
      <c r="AT66" s="735"/>
      <c r="AU66" s="733" t="s">
        <v>427</v>
      </c>
      <c r="AV66" s="734"/>
      <c r="AW66" s="734"/>
      <c r="AX66" s="734"/>
      <c r="AY66" s="735"/>
      <c r="AZ66" s="733" t="s">
        <v>381</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599</v>
      </c>
      <c r="C68" s="870"/>
      <c r="D68" s="870"/>
      <c r="E68" s="870"/>
      <c r="F68" s="870"/>
      <c r="G68" s="870"/>
      <c r="H68" s="870"/>
      <c r="I68" s="870"/>
      <c r="J68" s="870"/>
      <c r="K68" s="870"/>
      <c r="L68" s="870"/>
      <c r="M68" s="870"/>
      <c r="N68" s="870"/>
      <c r="O68" s="870"/>
      <c r="P68" s="871"/>
      <c r="Q68" s="872">
        <v>6344</v>
      </c>
      <c r="R68" s="866"/>
      <c r="S68" s="866"/>
      <c r="T68" s="866"/>
      <c r="U68" s="866"/>
      <c r="V68" s="866">
        <v>6148</v>
      </c>
      <c r="W68" s="866"/>
      <c r="X68" s="866"/>
      <c r="Y68" s="866"/>
      <c r="Z68" s="866"/>
      <c r="AA68" s="866">
        <v>196</v>
      </c>
      <c r="AB68" s="866"/>
      <c r="AC68" s="866"/>
      <c r="AD68" s="866"/>
      <c r="AE68" s="866"/>
      <c r="AF68" s="866">
        <v>160</v>
      </c>
      <c r="AG68" s="866"/>
      <c r="AH68" s="866"/>
      <c r="AI68" s="866"/>
      <c r="AJ68" s="866"/>
      <c r="AK68" s="866">
        <v>37</v>
      </c>
      <c r="AL68" s="866"/>
      <c r="AM68" s="866"/>
      <c r="AN68" s="866"/>
      <c r="AO68" s="866"/>
      <c r="AP68" s="866">
        <v>611</v>
      </c>
      <c r="AQ68" s="866"/>
      <c r="AR68" s="866"/>
      <c r="AS68" s="866"/>
      <c r="AT68" s="866"/>
      <c r="AU68" s="866">
        <v>33</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600</v>
      </c>
      <c r="C69" s="874"/>
      <c r="D69" s="874"/>
      <c r="E69" s="874"/>
      <c r="F69" s="874"/>
      <c r="G69" s="874"/>
      <c r="H69" s="874"/>
      <c r="I69" s="874"/>
      <c r="J69" s="874"/>
      <c r="K69" s="874"/>
      <c r="L69" s="874"/>
      <c r="M69" s="874"/>
      <c r="N69" s="874"/>
      <c r="O69" s="874"/>
      <c r="P69" s="875"/>
      <c r="Q69" s="876">
        <v>12629</v>
      </c>
      <c r="R69" s="830"/>
      <c r="S69" s="830"/>
      <c r="T69" s="830"/>
      <c r="U69" s="830"/>
      <c r="V69" s="830">
        <v>12063</v>
      </c>
      <c r="W69" s="830"/>
      <c r="X69" s="830"/>
      <c r="Y69" s="830"/>
      <c r="Z69" s="830"/>
      <c r="AA69" s="830">
        <v>566</v>
      </c>
      <c r="AB69" s="830"/>
      <c r="AC69" s="830"/>
      <c r="AD69" s="830"/>
      <c r="AE69" s="830"/>
      <c r="AF69" s="830">
        <v>566</v>
      </c>
      <c r="AG69" s="830"/>
      <c r="AH69" s="830"/>
      <c r="AI69" s="830"/>
      <c r="AJ69" s="830"/>
      <c r="AK69" s="830">
        <v>2179</v>
      </c>
      <c r="AL69" s="830"/>
      <c r="AM69" s="830"/>
      <c r="AN69" s="830"/>
      <c r="AO69" s="830"/>
      <c r="AP69" s="830" t="s">
        <v>598</v>
      </c>
      <c r="AQ69" s="830"/>
      <c r="AR69" s="830"/>
      <c r="AS69" s="830"/>
      <c r="AT69" s="830"/>
      <c r="AU69" s="830" t="s">
        <v>598</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601</v>
      </c>
      <c r="C70" s="874"/>
      <c r="D70" s="874"/>
      <c r="E70" s="874"/>
      <c r="F70" s="874"/>
      <c r="G70" s="874"/>
      <c r="H70" s="874"/>
      <c r="I70" s="874"/>
      <c r="J70" s="874"/>
      <c r="K70" s="874"/>
      <c r="L70" s="874"/>
      <c r="M70" s="874"/>
      <c r="N70" s="874"/>
      <c r="O70" s="874"/>
      <c r="P70" s="875"/>
      <c r="Q70" s="876">
        <v>245</v>
      </c>
      <c r="R70" s="830"/>
      <c r="S70" s="830"/>
      <c r="T70" s="830"/>
      <c r="U70" s="830"/>
      <c r="V70" s="830">
        <v>185</v>
      </c>
      <c r="W70" s="830"/>
      <c r="X70" s="830"/>
      <c r="Y70" s="830"/>
      <c r="Z70" s="830"/>
      <c r="AA70" s="830">
        <v>61</v>
      </c>
      <c r="AB70" s="830"/>
      <c r="AC70" s="830"/>
      <c r="AD70" s="830"/>
      <c r="AE70" s="830"/>
      <c r="AF70" s="830">
        <v>61</v>
      </c>
      <c r="AG70" s="830"/>
      <c r="AH70" s="830"/>
      <c r="AI70" s="830"/>
      <c r="AJ70" s="830"/>
      <c r="AK70" s="830">
        <v>35</v>
      </c>
      <c r="AL70" s="830"/>
      <c r="AM70" s="830"/>
      <c r="AN70" s="830"/>
      <c r="AO70" s="830"/>
      <c r="AP70" s="830" t="s">
        <v>598</v>
      </c>
      <c r="AQ70" s="830"/>
      <c r="AR70" s="830"/>
      <c r="AS70" s="830"/>
      <c r="AT70" s="830"/>
      <c r="AU70" s="830" t="s">
        <v>598</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t="s">
        <v>602</v>
      </c>
      <c r="C71" s="874"/>
      <c r="D71" s="874"/>
      <c r="E71" s="874"/>
      <c r="F71" s="874"/>
      <c r="G71" s="874"/>
      <c r="H71" s="874"/>
      <c r="I71" s="874"/>
      <c r="J71" s="874"/>
      <c r="K71" s="874"/>
      <c r="L71" s="874"/>
      <c r="M71" s="874"/>
      <c r="N71" s="874"/>
      <c r="O71" s="874"/>
      <c r="P71" s="875"/>
      <c r="Q71" s="876">
        <v>865</v>
      </c>
      <c r="R71" s="830"/>
      <c r="S71" s="830"/>
      <c r="T71" s="830"/>
      <c r="U71" s="830"/>
      <c r="V71" s="830">
        <v>863</v>
      </c>
      <c r="W71" s="830"/>
      <c r="X71" s="830"/>
      <c r="Y71" s="830"/>
      <c r="Z71" s="830"/>
      <c r="AA71" s="830">
        <v>2</v>
      </c>
      <c r="AB71" s="830"/>
      <c r="AC71" s="830"/>
      <c r="AD71" s="830"/>
      <c r="AE71" s="830"/>
      <c r="AF71" s="830">
        <v>2</v>
      </c>
      <c r="AG71" s="830"/>
      <c r="AH71" s="830"/>
      <c r="AI71" s="830"/>
      <c r="AJ71" s="830"/>
      <c r="AK71" s="830">
        <v>2</v>
      </c>
      <c r="AL71" s="830"/>
      <c r="AM71" s="830"/>
      <c r="AN71" s="830"/>
      <c r="AO71" s="830"/>
      <c r="AP71" s="830" t="s">
        <v>598</v>
      </c>
      <c r="AQ71" s="830"/>
      <c r="AR71" s="830"/>
      <c r="AS71" s="830"/>
      <c r="AT71" s="830"/>
      <c r="AU71" s="830" t="s">
        <v>598</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t="s">
        <v>603</v>
      </c>
      <c r="C72" s="874"/>
      <c r="D72" s="874"/>
      <c r="E72" s="874"/>
      <c r="F72" s="874"/>
      <c r="G72" s="874"/>
      <c r="H72" s="874"/>
      <c r="I72" s="874"/>
      <c r="J72" s="874"/>
      <c r="K72" s="874"/>
      <c r="L72" s="874"/>
      <c r="M72" s="874"/>
      <c r="N72" s="874"/>
      <c r="O72" s="874"/>
      <c r="P72" s="875"/>
      <c r="Q72" s="876">
        <v>174</v>
      </c>
      <c r="R72" s="830"/>
      <c r="S72" s="830"/>
      <c r="T72" s="830"/>
      <c r="U72" s="830"/>
      <c r="V72" s="830">
        <v>171</v>
      </c>
      <c r="W72" s="830"/>
      <c r="X72" s="830"/>
      <c r="Y72" s="830"/>
      <c r="Z72" s="830"/>
      <c r="AA72" s="830">
        <v>3</v>
      </c>
      <c r="AB72" s="830"/>
      <c r="AC72" s="830"/>
      <c r="AD72" s="830"/>
      <c r="AE72" s="830"/>
      <c r="AF72" s="830">
        <v>3</v>
      </c>
      <c r="AG72" s="830"/>
      <c r="AH72" s="830"/>
      <c r="AI72" s="830"/>
      <c r="AJ72" s="830"/>
      <c r="AK72" s="830">
        <v>5</v>
      </c>
      <c r="AL72" s="830"/>
      <c r="AM72" s="830"/>
      <c r="AN72" s="830"/>
      <c r="AO72" s="830"/>
      <c r="AP72" s="830" t="s">
        <v>598</v>
      </c>
      <c r="AQ72" s="830"/>
      <c r="AR72" s="830"/>
      <c r="AS72" s="830"/>
      <c r="AT72" s="830"/>
      <c r="AU72" s="830" t="s">
        <v>598</v>
      </c>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c r="C73" s="874"/>
      <c r="D73" s="874"/>
      <c r="E73" s="874"/>
      <c r="F73" s="874"/>
      <c r="G73" s="874"/>
      <c r="H73" s="874"/>
      <c r="I73" s="874"/>
      <c r="J73" s="874"/>
      <c r="K73" s="874"/>
      <c r="L73" s="874"/>
      <c r="M73" s="874"/>
      <c r="N73" s="874"/>
      <c r="O73" s="874"/>
      <c r="P73" s="875"/>
      <c r="Q73" s="876"/>
      <c r="R73" s="830"/>
      <c r="S73" s="830"/>
      <c r="T73" s="830"/>
      <c r="U73" s="830"/>
      <c r="V73" s="830"/>
      <c r="W73" s="830"/>
      <c r="X73" s="830"/>
      <c r="Y73" s="830"/>
      <c r="Z73" s="830"/>
      <c r="AA73" s="830"/>
      <c r="AB73" s="830"/>
      <c r="AC73" s="830"/>
      <c r="AD73" s="830"/>
      <c r="AE73" s="830"/>
      <c r="AF73" s="830"/>
      <c r="AG73" s="830"/>
      <c r="AH73" s="830"/>
      <c r="AI73" s="830"/>
      <c r="AJ73" s="830"/>
      <c r="AK73" s="830"/>
      <c r="AL73" s="830"/>
      <c r="AM73" s="830"/>
      <c r="AN73" s="830"/>
      <c r="AO73" s="830"/>
      <c r="AP73" s="830"/>
      <c r="AQ73" s="830"/>
      <c r="AR73" s="830"/>
      <c r="AS73" s="830"/>
      <c r="AT73" s="830"/>
      <c r="AU73" s="830"/>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c r="C74" s="874"/>
      <c r="D74" s="874"/>
      <c r="E74" s="874"/>
      <c r="F74" s="874"/>
      <c r="G74" s="874"/>
      <c r="H74" s="874"/>
      <c r="I74" s="874"/>
      <c r="J74" s="874"/>
      <c r="K74" s="874"/>
      <c r="L74" s="874"/>
      <c r="M74" s="874"/>
      <c r="N74" s="874"/>
      <c r="O74" s="874"/>
      <c r="P74" s="875"/>
      <c r="Q74" s="876"/>
      <c r="R74" s="830"/>
      <c r="S74" s="830"/>
      <c r="T74" s="830"/>
      <c r="U74" s="830"/>
      <c r="V74" s="830"/>
      <c r="W74" s="830"/>
      <c r="X74" s="830"/>
      <c r="Y74" s="830"/>
      <c r="Z74" s="830"/>
      <c r="AA74" s="830"/>
      <c r="AB74" s="830"/>
      <c r="AC74" s="830"/>
      <c r="AD74" s="830"/>
      <c r="AE74" s="830"/>
      <c r="AF74" s="830"/>
      <c r="AG74" s="830"/>
      <c r="AH74" s="830"/>
      <c r="AI74" s="830"/>
      <c r="AJ74" s="830"/>
      <c r="AK74" s="830"/>
      <c r="AL74" s="830"/>
      <c r="AM74" s="830"/>
      <c r="AN74" s="830"/>
      <c r="AO74" s="830"/>
      <c r="AP74" s="830"/>
      <c r="AQ74" s="830"/>
      <c r="AR74" s="830"/>
      <c r="AS74" s="830"/>
      <c r="AT74" s="830"/>
      <c r="AU74" s="830"/>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c r="C75" s="874"/>
      <c r="D75" s="874"/>
      <c r="E75" s="874"/>
      <c r="F75" s="874"/>
      <c r="G75" s="874"/>
      <c r="H75" s="874"/>
      <c r="I75" s="874"/>
      <c r="J75" s="874"/>
      <c r="K75" s="874"/>
      <c r="L75" s="874"/>
      <c r="M75" s="874"/>
      <c r="N75" s="874"/>
      <c r="O75" s="874"/>
      <c r="P75" s="875"/>
      <c r="Q75" s="877"/>
      <c r="R75" s="878"/>
      <c r="S75" s="878"/>
      <c r="T75" s="878"/>
      <c r="U75" s="834"/>
      <c r="V75" s="879"/>
      <c r="W75" s="878"/>
      <c r="X75" s="878"/>
      <c r="Y75" s="878"/>
      <c r="Z75" s="834"/>
      <c r="AA75" s="879"/>
      <c r="AB75" s="878"/>
      <c r="AC75" s="878"/>
      <c r="AD75" s="878"/>
      <c r="AE75" s="834"/>
      <c r="AF75" s="879"/>
      <c r="AG75" s="878"/>
      <c r="AH75" s="878"/>
      <c r="AI75" s="878"/>
      <c r="AJ75" s="834"/>
      <c r="AK75" s="879"/>
      <c r="AL75" s="878"/>
      <c r="AM75" s="878"/>
      <c r="AN75" s="878"/>
      <c r="AO75" s="834"/>
      <c r="AP75" s="879"/>
      <c r="AQ75" s="878"/>
      <c r="AR75" s="878"/>
      <c r="AS75" s="878"/>
      <c r="AT75" s="834"/>
      <c r="AU75" s="879"/>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c r="C76" s="874"/>
      <c r="D76" s="874"/>
      <c r="E76" s="874"/>
      <c r="F76" s="874"/>
      <c r="G76" s="874"/>
      <c r="H76" s="874"/>
      <c r="I76" s="874"/>
      <c r="J76" s="874"/>
      <c r="K76" s="874"/>
      <c r="L76" s="874"/>
      <c r="M76" s="874"/>
      <c r="N76" s="874"/>
      <c r="O76" s="874"/>
      <c r="P76" s="875"/>
      <c r="Q76" s="877"/>
      <c r="R76" s="878"/>
      <c r="S76" s="878"/>
      <c r="T76" s="878"/>
      <c r="U76" s="834"/>
      <c r="V76" s="879"/>
      <c r="W76" s="878"/>
      <c r="X76" s="878"/>
      <c r="Y76" s="878"/>
      <c r="Z76" s="834"/>
      <c r="AA76" s="879"/>
      <c r="AB76" s="878"/>
      <c r="AC76" s="878"/>
      <c r="AD76" s="878"/>
      <c r="AE76" s="834"/>
      <c r="AF76" s="879"/>
      <c r="AG76" s="878"/>
      <c r="AH76" s="878"/>
      <c r="AI76" s="878"/>
      <c r="AJ76" s="834"/>
      <c r="AK76" s="879"/>
      <c r="AL76" s="878"/>
      <c r="AM76" s="878"/>
      <c r="AN76" s="878"/>
      <c r="AO76" s="834"/>
      <c r="AP76" s="879"/>
      <c r="AQ76" s="878"/>
      <c r="AR76" s="878"/>
      <c r="AS76" s="878"/>
      <c r="AT76" s="834"/>
      <c r="AU76" s="879"/>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c r="C77" s="874"/>
      <c r="D77" s="874"/>
      <c r="E77" s="874"/>
      <c r="F77" s="874"/>
      <c r="G77" s="874"/>
      <c r="H77" s="874"/>
      <c r="I77" s="874"/>
      <c r="J77" s="874"/>
      <c r="K77" s="874"/>
      <c r="L77" s="874"/>
      <c r="M77" s="874"/>
      <c r="N77" s="874"/>
      <c r="O77" s="874"/>
      <c r="P77" s="875"/>
      <c r="Q77" s="877"/>
      <c r="R77" s="878"/>
      <c r="S77" s="878"/>
      <c r="T77" s="878"/>
      <c r="U77" s="834"/>
      <c r="V77" s="879"/>
      <c r="W77" s="878"/>
      <c r="X77" s="878"/>
      <c r="Y77" s="878"/>
      <c r="Z77" s="834"/>
      <c r="AA77" s="879"/>
      <c r="AB77" s="878"/>
      <c r="AC77" s="878"/>
      <c r="AD77" s="878"/>
      <c r="AE77" s="834"/>
      <c r="AF77" s="879"/>
      <c r="AG77" s="878"/>
      <c r="AH77" s="878"/>
      <c r="AI77" s="878"/>
      <c r="AJ77" s="834"/>
      <c r="AK77" s="879"/>
      <c r="AL77" s="878"/>
      <c r="AM77" s="878"/>
      <c r="AN77" s="878"/>
      <c r="AO77" s="834"/>
      <c r="AP77" s="879"/>
      <c r="AQ77" s="878"/>
      <c r="AR77" s="878"/>
      <c r="AS77" s="878"/>
      <c r="AT77" s="834"/>
      <c r="AU77" s="879"/>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c r="C78" s="874"/>
      <c r="D78" s="874"/>
      <c r="E78" s="874"/>
      <c r="F78" s="874"/>
      <c r="G78" s="874"/>
      <c r="H78" s="874"/>
      <c r="I78" s="874"/>
      <c r="J78" s="874"/>
      <c r="K78" s="874"/>
      <c r="L78" s="874"/>
      <c r="M78" s="874"/>
      <c r="N78" s="874"/>
      <c r="O78" s="874"/>
      <c r="P78" s="875"/>
      <c r="Q78" s="876"/>
      <c r="R78" s="830"/>
      <c r="S78" s="830"/>
      <c r="T78" s="830"/>
      <c r="U78" s="830"/>
      <c r="V78" s="830"/>
      <c r="W78" s="830"/>
      <c r="X78" s="830"/>
      <c r="Y78" s="830"/>
      <c r="Z78" s="830"/>
      <c r="AA78" s="830"/>
      <c r="AB78" s="830"/>
      <c r="AC78" s="830"/>
      <c r="AD78" s="830"/>
      <c r="AE78" s="830"/>
      <c r="AF78" s="830"/>
      <c r="AG78" s="830"/>
      <c r="AH78" s="830"/>
      <c r="AI78" s="830"/>
      <c r="AJ78" s="830"/>
      <c r="AK78" s="830"/>
      <c r="AL78" s="830"/>
      <c r="AM78" s="830"/>
      <c r="AN78" s="830"/>
      <c r="AO78" s="830"/>
      <c r="AP78" s="830"/>
      <c r="AQ78" s="830"/>
      <c r="AR78" s="830"/>
      <c r="AS78" s="830"/>
      <c r="AT78" s="830"/>
      <c r="AU78" s="830"/>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c r="C79" s="874"/>
      <c r="D79" s="874"/>
      <c r="E79" s="874"/>
      <c r="F79" s="874"/>
      <c r="G79" s="874"/>
      <c r="H79" s="874"/>
      <c r="I79" s="874"/>
      <c r="J79" s="874"/>
      <c r="K79" s="874"/>
      <c r="L79" s="874"/>
      <c r="M79" s="874"/>
      <c r="N79" s="874"/>
      <c r="O79" s="874"/>
      <c r="P79" s="875"/>
      <c r="Q79" s="876"/>
      <c r="R79" s="830"/>
      <c r="S79" s="830"/>
      <c r="T79" s="830"/>
      <c r="U79" s="830"/>
      <c r="V79" s="830"/>
      <c r="W79" s="830"/>
      <c r="X79" s="830"/>
      <c r="Y79" s="830"/>
      <c r="Z79" s="830"/>
      <c r="AA79" s="830"/>
      <c r="AB79" s="830"/>
      <c r="AC79" s="830"/>
      <c r="AD79" s="830"/>
      <c r="AE79" s="830"/>
      <c r="AF79" s="830"/>
      <c r="AG79" s="830"/>
      <c r="AH79" s="830"/>
      <c r="AI79" s="830"/>
      <c r="AJ79" s="830"/>
      <c r="AK79" s="830"/>
      <c r="AL79" s="830"/>
      <c r="AM79" s="830"/>
      <c r="AN79" s="830"/>
      <c r="AO79" s="830"/>
      <c r="AP79" s="830"/>
      <c r="AQ79" s="830"/>
      <c r="AR79" s="830"/>
      <c r="AS79" s="830"/>
      <c r="AT79" s="830"/>
      <c r="AU79" s="830"/>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c r="C80" s="874"/>
      <c r="D80" s="874"/>
      <c r="E80" s="874"/>
      <c r="F80" s="874"/>
      <c r="G80" s="874"/>
      <c r="H80" s="874"/>
      <c r="I80" s="874"/>
      <c r="J80" s="874"/>
      <c r="K80" s="874"/>
      <c r="L80" s="874"/>
      <c r="M80" s="874"/>
      <c r="N80" s="874"/>
      <c r="O80" s="874"/>
      <c r="P80" s="875"/>
      <c r="Q80" s="876"/>
      <c r="R80" s="830"/>
      <c r="S80" s="830"/>
      <c r="T80" s="830"/>
      <c r="U80" s="830"/>
      <c r="V80" s="830"/>
      <c r="W80" s="830"/>
      <c r="X80" s="830"/>
      <c r="Y80" s="830"/>
      <c r="Z80" s="830"/>
      <c r="AA80" s="830"/>
      <c r="AB80" s="830"/>
      <c r="AC80" s="830"/>
      <c r="AD80" s="830"/>
      <c r="AE80" s="830"/>
      <c r="AF80" s="830"/>
      <c r="AG80" s="830"/>
      <c r="AH80" s="830"/>
      <c r="AI80" s="830"/>
      <c r="AJ80" s="830"/>
      <c r="AK80" s="830"/>
      <c r="AL80" s="830"/>
      <c r="AM80" s="830"/>
      <c r="AN80" s="830"/>
      <c r="AO80" s="830"/>
      <c r="AP80" s="830"/>
      <c r="AQ80" s="830"/>
      <c r="AR80" s="830"/>
      <c r="AS80" s="830"/>
      <c r="AT80" s="830"/>
      <c r="AU80" s="830"/>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393</v>
      </c>
      <c r="B88" s="789" t="s">
        <v>428</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792</v>
      </c>
      <c r="AG88" s="844"/>
      <c r="AH88" s="844"/>
      <c r="AI88" s="844"/>
      <c r="AJ88" s="844"/>
      <c r="AK88" s="841"/>
      <c r="AL88" s="841"/>
      <c r="AM88" s="841"/>
      <c r="AN88" s="841"/>
      <c r="AO88" s="841"/>
      <c r="AP88" s="844">
        <v>611</v>
      </c>
      <c r="AQ88" s="844"/>
      <c r="AR88" s="844"/>
      <c r="AS88" s="844"/>
      <c r="AT88" s="844"/>
      <c r="AU88" s="844">
        <v>33</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393</v>
      </c>
      <c r="BR102" s="789" t="s">
        <v>429</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v>47</v>
      </c>
      <c r="CS102" s="852"/>
      <c r="CT102" s="852"/>
      <c r="CU102" s="852"/>
      <c r="CV102" s="891"/>
      <c r="CW102" s="890">
        <v>22</v>
      </c>
      <c r="CX102" s="852"/>
      <c r="CY102" s="852"/>
      <c r="CZ102" s="852"/>
      <c r="DA102" s="891"/>
      <c r="DB102" s="890">
        <v>34</v>
      </c>
      <c r="DC102" s="852"/>
      <c r="DD102" s="852"/>
      <c r="DE102" s="852"/>
      <c r="DF102" s="891"/>
      <c r="DG102" s="890" t="s">
        <v>598</v>
      </c>
      <c r="DH102" s="852"/>
      <c r="DI102" s="852"/>
      <c r="DJ102" s="852"/>
      <c r="DK102" s="891"/>
      <c r="DL102" s="890" t="s">
        <v>598</v>
      </c>
      <c r="DM102" s="852"/>
      <c r="DN102" s="852"/>
      <c r="DO102" s="852"/>
      <c r="DP102" s="891"/>
      <c r="DQ102" s="890" t="s">
        <v>598</v>
      </c>
      <c r="DR102" s="852"/>
      <c r="DS102" s="852"/>
      <c r="DT102" s="852"/>
      <c r="DU102" s="891"/>
      <c r="DV102" s="914"/>
      <c r="DW102" s="790"/>
      <c r="DX102" s="790"/>
      <c r="DY102" s="790"/>
      <c r="DZ102" s="915"/>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6" t="s">
        <v>430</v>
      </c>
      <c r="BR103" s="916"/>
      <c r="BS103" s="916"/>
      <c r="BT103" s="916"/>
      <c r="BU103" s="916"/>
      <c r="BV103" s="916"/>
      <c r="BW103" s="916"/>
      <c r="BX103" s="916"/>
      <c r="BY103" s="916"/>
      <c r="BZ103" s="916"/>
      <c r="CA103" s="916"/>
      <c r="CB103" s="916"/>
      <c r="CC103" s="916"/>
      <c r="CD103" s="916"/>
      <c r="CE103" s="916"/>
      <c r="CF103" s="916"/>
      <c r="CG103" s="916"/>
      <c r="CH103" s="916"/>
      <c r="CI103" s="916"/>
      <c r="CJ103" s="916"/>
      <c r="CK103" s="916"/>
      <c r="CL103" s="916"/>
      <c r="CM103" s="916"/>
      <c r="CN103" s="916"/>
      <c r="CO103" s="916"/>
      <c r="CP103" s="916"/>
      <c r="CQ103" s="916"/>
      <c r="CR103" s="916"/>
      <c r="CS103" s="916"/>
      <c r="CT103" s="916"/>
      <c r="CU103" s="916"/>
      <c r="CV103" s="916"/>
      <c r="CW103" s="916"/>
      <c r="CX103" s="916"/>
      <c r="CY103" s="916"/>
      <c r="CZ103" s="916"/>
      <c r="DA103" s="916"/>
      <c r="DB103" s="916"/>
      <c r="DC103" s="916"/>
      <c r="DD103" s="916"/>
      <c r="DE103" s="916"/>
      <c r="DF103" s="916"/>
      <c r="DG103" s="916"/>
      <c r="DH103" s="916"/>
      <c r="DI103" s="916"/>
      <c r="DJ103" s="916"/>
      <c r="DK103" s="916"/>
      <c r="DL103" s="916"/>
      <c r="DM103" s="916"/>
      <c r="DN103" s="916"/>
      <c r="DO103" s="916"/>
      <c r="DP103" s="916"/>
      <c r="DQ103" s="916"/>
      <c r="DR103" s="916"/>
      <c r="DS103" s="916"/>
      <c r="DT103" s="916"/>
      <c r="DU103" s="916"/>
      <c r="DV103" s="916"/>
      <c r="DW103" s="916"/>
      <c r="DX103" s="916"/>
      <c r="DY103" s="916"/>
      <c r="DZ103" s="916"/>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7" t="s">
        <v>431</v>
      </c>
      <c r="BR104" s="917"/>
      <c r="BS104" s="917"/>
      <c r="BT104" s="917"/>
      <c r="BU104" s="917"/>
      <c r="BV104" s="917"/>
      <c r="BW104" s="917"/>
      <c r="BX104" s="917"/>
      <c r="BY104" s="917"/>
      <c r="BZ104" s="917"/>
      <c r="CA104" s="917"/>
      <c r="CB104" s="917"/>
      <c r="CC104" s="917"/>
      <c r="CD104" s="917"/>
      <c r="CE104" s="917"/>
      <c r="CF104" s="917"/>
      <c r="CG104" s="917"/>
      <c r="CH104" s="917"/>
      <c r="CI104" s="917"/>
      <c r="CJ104" s="917"/>
      <c r="CK104" s="917"/>
      <c r="CL104" s="917"/>
      <c r="CM104" s="917"/>
      <c r="CN104" s="917"/>
      <c r="CO104" s="917"/>
      <c r="CP104" s="917"/>
      <c r="CQ104" s="917"/>
      <c r="CR104" s="917"/>
      <c r="CS104" s="917"/>
      <c r="CT104" s="917"/>
      <c r="CU104" s="917"/>
      <c r="CV104" s="917"/>
      <c r="CW104" s="917"/>
      <c r="CX104" s="917"/>
      <c r="CY104" s="917"/>
      <c r="CZ104" s="917"/>
      <c r="DA104" s="917"/>
      <c r="DB104" s="917"/>
      <c r="DC104" s="917"/>
      <c r="DD104" s="917"/>
      <c r="DE104" s="917"/>
      <c r="DF104" s="917"/>
      <c r="DG104" s="917"/>
      <c r="DH104" s="917"/>
      <c r="DI104" s="917"/>
      <c r="DJ104" s="917"/>
      <c r="DK104" s="917"/>
      <c r="DL104" s="917"/>
      <c r="DM104" s="917"/>
      <c r="DN104" s="917"/>
      <c r="DO104" s="917"/>
      <c r="DP104" s="917"/>
      <c r="DQ104" s="917"/>
      <c r="DR104" s="917"/>
      <c r="DS104" s="917"/>
      <c r="DT104" s="917"/>
      <c r="DU104" s="917"/>
      <c r="DV104" s="917"/>
      <c r="DW104" s="917"/>
      <c r="DX104" s="917"/>
      <c r="DY104" s="917"/>
      <c r="DZ104" s="917"/>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432</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433</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8" t="s">
        <v>434</v>
      </c>
      <c r="B108" s="919"/>
      <c r="C108" s="919"/>
      <c r="D108" s="919"/>
      <c r="E108" s="919"/>
      <c r="F108" s="919"/>
      <c r="G108" s="919"/>
      <c r="H108" s="919"/>
      <c r="I108" s="919"/>
      <c r="J108" s="919"/>
      <c r="K108" s="919"/>
      <c r="L108" s="919"/>
      <c r="M108" s="919"/>
      <c r="N108" s="919"/>
      <c r="O108" s="919"/>
      <c r="P108" s="919"/>
      <c r="Q108" s="919"/>
      <c r="R108" s="919"/>
      <c r="S108" s="919"/>
      <c r="T108" s="919"/>
      <c r="U108" s="919"/>
      <c r="V108" s="919"/>
      <c r="W108" s="919"/>
      <c r="X108" s="919"/>
      <c r="Y108" s="919"/>
      <c r="Z108" s="919"/>
      <c r="AA108" s="919"/>
      <c r="AB108" s="919"/>
      <c r="AC108" s="919"/>
      <c r="AD108" s="919"/>
      <c r="AE108" s="919"/>
      <c r="AF108" s="919"/>
      <c r="AG108" s="919"/>
      <c r="AH108" s="919"/>
      <c r="AI108" s="919"/>
      <c r="AJ108" s="919"/>
      <c r="AK108" s="919"/>
      <c r="AL108" s="919"/>
      <c r="AM108" s="919"/>
      <c r="AN108" s="919"/>
      <c r="AO108" s="919"/>
      <c r="AP108" s="919"/>
      <c r="AQ108" s="919"/>
      <c r="AR108" s="919"/>
      <c r="AS108" s="919"/>
      <c r="AT108" s="920"/>
      <c r="AU108" s="918" t="s">
        <v>435</v>
      </c>
      <c r="AV108" s="919"/>
      <c r="AW108" s="919"/>
      <c r="AX108" s="919"/>
      <c r="AY108" s="919"/>
      <c r="AZ108" s="919"/>
      <c r="BA108" s="919"/>
      <c r="BB108" s="919"/>
      <c r="BC108" s="919"/>
      <c r="BD108" s="919"/>
      <c r="BE108" s="919"/>
      <c r="BF108" s="919"/>
      <c r="BG108" s="919"/>
      <c r="BH108" s="919"/>
      <c r="BI108" s="919"/>
      <c r="BJ108" s="919"/>
      <c r="BK108" s="919"/>
      <c r="BL108" s="919"/>
      <c r="BM108" s="919"/>
      <c r="BN108" s="919"/>
      <c r="BO108" s="919"/>
      <c r="BP108" s="919"/>
      <c r="BQ108" s="919"/>
      <c r="BR108" s="919"/>
      <c r="BS108" s="919"/>
      <c r="BT108" s="919"/>
      <c r="BU108" s="919"/>
      <c r="BV108" s="919"/>
      <c r="BW108" s="919"/>
      <c r="BX108" s="919"/>
      <c r="BY108" s="919"/>
      <c r="BZ108" s="919"/>
      <c r="CA108" s="919"/>
      <c r="CB108" s="919"/>
      <c r="CC108" s="919"/>
      <c r="CD108" s="919"/>
      <c r="CE108" s="919"/>
      <c r="CF108" s="919"/>
      <c r="CG108" s="919"/>
      <c r="CH108" s="919"/>
      <c r="CI108" s="919"/>
      <c r="CJ108" s="919"/>
      <c r="CK108" s="919"/>
      <c r="CL108" s="919"/>
      <c r="CM108" s="919"/>
      <c r="CN108" s="919"/>
      <c r="CO108" s="919"/>
      <c r="CP108" s="919"/>
      <c r="CQ108" s="919"/>
      <c r="CR108" s="919"/>
      <c r="CS108" s="919"/>
      <c r="CT108" s="919"/>
      <c r="CU108" s="919"/>
      <c r="CV108" s="919"/>
      <c r="CW108" s="919"/>
      <c r="CX108" s="919"/>
      <c r="CY108" s="919"/>
      <c r="CZ108" s="919"/>
      <c r="DA108" s="919"/>
      <c r="DB108" s="919"/>
      <c r="DC108" s="919"/>
      <c r="DD108" s="919"/>
      <c r="DE108" s="919"/>
      <c r="DF108" s="919"/>
      <c r="DG108" s="919"/>
      <c r="DH108" s="919"/>
      <c r="DI108" s="919"/>
      <c r="DJ108" s="919"/>
      <c r="DK108" s="919"/>
      <c r="DL108" s="919"/>
      <c r="DM108" s="919"/>
      <c r="DN108" s="919"/>
      <c r="DO108" s="919"/>
      <c r="DP108" s="919"/>
      <c r="DQ108" s="919"/>
      <c r="DR108" s="919"/>
      <c r="DS108" s="919"/>
      <c r="DT108" s="919"/>
      <c r="DU108" s="919"/>
      <c r="DV108" s="919"/>
      <c r="DW108" s="919"/>
      <c r="DX108" s="919"/>
      <c r="DY108" s="919"/>
      <c r="DZ108" s="920"/>
    </row>
    <row r="109" spans="1:131" s="230" customFormat="1" ht="26.25" customHeight="1" x14ac:dyDescent="0.15">
      <c r="A109" s="912" t="s">
        <v>436</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437</v>
      </c>
      <c r="AB109" s="893"/>
      <c r="AC109" s="893"/>
      <c r="AD109" s="893"/>
      <c r="AE109" s="894"/>
      <c r="AF109" s="892" t="s">
        <v>438</v>
      </c>
      <c r="AG109" s="893"/>
      <c r="AH109" s="893"/>
      <c r="AI109" s="893"/>
      <c r="AJ109" s="894"/>
      <c r="AK109" s="892" t="s">
        <v>311</v>
      </c>
      <c r="AL109" s="893"/>
      <c r="AM109" s="893"/>
      <c r="AN109" s="893"/>
      <c r="AO109" s="894"/>
      <c r="AP109" s="892" t="s">
        <v>439</v>
      </c>
      <c r="AQ109" s="893"/>
      <c r="AR109" s="893"/>
      <c r="AS109" s="893"/>
      <c r="AT109" s="895"/>
      <c r="AU109" s="912" t="s">
        <v>436</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437</v>
      </c>
      <c r="BR109" s="893"/>
      <c r="BS109" s="893"/>
      <c r="BT109" s="893"/>
      <c r="BU109" s="894"/>
      <c r="BV109" s="892" t="s">
        <v>438</v>
      </c>
      <c r="BW109" s="893"/>
      <c r="BX109" s="893"/>
      <c r="BY109" s="893"/>
      <c r="BZ109" s="894"/>
      <c r="CA109" s="892" t="s">
        <v>311</v>
      </c>
      <c r="CB109" s="893"/>
      <c r="CC109" s="893"/>
      <c r="CD109" s="893"/>
      <c r="CE109" s="894"/>
      <c r="CF109" s="913" t="s">
        <v>439</v>
      </c>
      <c r="CG109" s="913"/>
      <c r="CH109" s="913"/>
      <c r="CI109" s="913"/>
      <c r="CJ109" s="913"/>
      <c r="CK109" s="892" t="s">
        <v>440</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437</v>
      </c>
      <c r="DH109" s="893"/>
      <c r="DI109" s="893"/>
      <c r="DJ109" s="893"/>
      <c r="DK109" s="894"/>
      <c r="DL109" s="892" t="s">
        <v>438</v>
      </c>
      <c r="DM109" s="893"/>
      <c r="DN109" s="893"/>
      <c r="DO109" s="893"/>
      <c r="DP109" s="894"/>
      <c r="DQ109" s="892" t="s">
        <v>311</v>
      </c>
      <c r="DR109" s="893"/>
      <c r="DS109" s="893"/>
      <c r="DT109" s="893"/>
      <c r="DU109" s="894"/>
      <c r="DV109" s="892" t="s">
        <v>439</v>
      </c>
      <c r="DW109" s="893"/>
      <c r="DX109" s="893"/>
      <c r="DY109" s="893"/>
      <c r="DZ109" s="895"/>
    </row>
    <row r="110" spans="1:131" s="230" customFormat="1" ht="26.25" customHeight="1" x14ac:dyDescent="0.15">
      <c r="A110" s="896" t="s">
        <v>441</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409618</v>
      </c>
      <c r="AB110" s="900"/>
      <c r="AC110" s="900"/>
      <c r="AD110" s="900"/>
      <c r="AE110" s="901"/>
      <c r="AF110" s="902">
        <v>557913</v>
      </c>
      <c r="AG110" s="900"/>
      <c r="AH110" s="900"/>
      <c r="AI110" s="900"/>
      <c r="AJ110" s="901"/>
      <c r="AK110" s="902">
        <v>596874</v>
      </c>
      <c r="AL110" s="900"/>
      <c r="AM110" s="900"/>
      <c r="AN110" s="900"/>
      <c r="AO110" s="901"/>
      <c r="AP110" s="903">
        <v>18.2</v>
      </c>
      <c r="AQ110" s="904"/>
      <c r="AR110" s="904"/>
      <c r="AS110" s="904"/>
      <c r="AT110" s="905"/>
      <c r="AU110" s="906" t="s">
        <v>74</v>
      </c>
      <c r="AV110" s="907"/>
      <c r="AW110" s="907"/>
      <c r="AX110" s="907"/>
      <c r="AY110" s="907"/>
      <c r="AZ110" s="930" t="s">
        <v>442</v>
      </c>
      <c r="BA110" s="897"/>
      <c r="BB110" s="897"/>
      <c r="BC110" s="897"/>
      <c r="BD110" s="897"/>
      <c r="BE110" s="897"/>
      <c r="BF110" s="897"/>
      <c r="BG110" s="897"/>
      <c r="BH110" s="897"/>
      <c r="BI110" s="897"/>
      <c r="BJ110" s="897"/>
      <c r="BK110" s="897"/>
      <c r="BL110" s="897"/>
      <c r="BM110" s="897"/>
      <c r="BN110" s="897"/>
      <c r="BO110" s="897"/>
      <c r="BP110" s="898"/>
      <c r="BQ110" s="931">
        <v>6113144</v>
      </c>
      <c r="BR110" s="932"/>
      <c r="BS110" s="932"/>
      <c r="BT110" s="932"/>
      <c r="BU110" s="932"/>
      <c r="BV110" s="932">
        <v>6901791</v>
      </c>
      <c r="BW110" s="932"/>
      <c r="BX110" s="932"/>
      <c r="BY110" s="932"/>
      <c r="BZ110" s="932"/>
      <c r="CA110" s="932">
        <v>7315238</v>
      </c>
      <c r="CB110" s="932"/>
      <c r="CC110" s="932"/>
      <c r="CD110" s="932"/>
      <c r="CE110" s="932"/>
      <c r="CF110" s="945">
        <v>222.8</v>
      </c>
      <c r="CG110" s="946"/>
      <c r="CH110" s="946"/>
      <c r="CI110" s="946"/>
      <c r="CJ110" s="946"/>
      <c r="CK110" s="947" t="s">
        <v>443</v>
      </c>
      <c r="CL110" s="948"/>
      <c r="CM110" s="930" t="s">
        <v>444</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1" t="s">
        <v>445</v>
      </c>
      <c r="DH110" s="932"/>
      <c r="DI110" s="932"/>
      <c r="DJ110" s="932"/>
      <c r="DK110" s="932"/>
      <c r="DL110" s="932" t="s">
        <v>446</v>
      </c>
      <c r="DM110" s="932"/>
      <c r="DN110" s="932"/>
      <c r="DO110" s="932"/>
      <c r="DP110" s="932"/>
      <c r="DQ110" s="932" t="s">
        <v>414</v>
      </c>
      <c r="DR110" s="932"/>
      <c r="DS110" s="932"/>
      <c r="DT110" s="932"/>
      <c r="DU110" s="932"/>
      <c r="DV110" s="933" t="s">
        <v>447</v>
      </c>
      <c r="DW110" s="933"/>
      <c r="DX110" s="933"/>
      <c r="DY110" s="933"/>
      <c r="DZ110" s="934"/>
    </row>
    <row r="111" spans="1:131" s="230" customFormat="1" ht="26.25" customHeight="1" x14ac:dyDescent="0.15">
      <c r="A111" s="935" t="s">
        <v>448</v>
      </c>
      <c r="B111" s="936"/>
      <c r="C111" s="936"/>
      <c r="D111" s="936"/>
      <c r="E111" s="936"/>
      <c r="F111" s="936"/>
      <c r="G111" s="936"/>
      <c r="H111" s="936"/>
      <c r="I111" s="936"/>
      <c r="J111" s="936"/>
      <c r="K111" s="936"/>
      <c r="L111" s="936"/>
      <c r="M111" s="936"/>
      <c r="N111" s="936"/>
      <c r="O111" s="936"/>
      <c r="P111" s="936"/>
      <c r="Q111" s="936"/>
      <c r="R111" s="936"/>
      <c r="S111" s="936"/>
      <c r="T111" s="936"/>
      <c r="U111" s="936"/>
      <c r="V111" s="936"/>
      <c r="W111" s="936"/>
      <c r="X111" s="936"/>
      <c r="Y111" s="936"/>
      <c r="Z111" s="937"/>
      <c r="AA111" s="938" t="s">
        <v>414</v>
      </c>
      <c r="AB111" s="939"/>
      <c r="AC111" s="939"/>
      <c r="AD111" s="939"/>
      <c r="AE111" s="940"/>
      <c r="AF111" s="941" t="s">
        <v>445</v>
      </c>
      <c r="AG111" s="939"/>
      <c r="AH111" s="939"/>
      <c r="AI111" s="939"/>
      <c r="AJ111" s="940"/>
      <c r="AK111" s="941" t="s">
        <v>449</v>
      </c>
      <c r="AL111" s="939"/>
      <c r="AM111" s="939"/>
      <c r="AN111" s="939"/>
      <c r="AO111" s="940"/>
      <c r="AP111" s="942" t="s">
        <v>446</v>
      </c>
      <c r="AQ111" s="943"/>
      <c r="AR111" s="943"/>
      <c r="AS111" s="943"/>
      <c r="AT111" s="944"/>
      <c r="AU111" s="908"/>
      <c r="AV111" s="909"/>
      <c r="AW111" s="909"/>
      <c r="AX111" s="909"/>
      <c r="AY111" s="909"/>
      <c r="AZ111" s="923" t="s">
        <v>450</v>
      </c>
      <c r="BA111" s="924"/>
      <c r="BB111" s="924"/>
      <c r="BC111" s="924"/>
      <c r="BD111" s="924"/>
      <c r="BE111" s="924"/>
      <c r="BF111" s="924"/>
      <c r="BG111" s="924"/>
      <c r="BH111" s="924"/>
      <c r="BI111" s="924"/>
      <c r="BJ111" s="924"/>
      <c r="BK111" s="924"/>
      <c r="BL111" s="924"/>
      <c r="BM111" s="924"/>
      <c r="BN111" s="924"/>
      <c r="BO111" s="924"/>
      <c r="BP111" s="925"/>
      <c r="BQ111" s="926" t="s">
        <v>451</v>
      </c>
      <c r="BR111" s="927"/>
      <c r="BS111" s="927"/>
      <c r="BT111" s="927"/>
      <c r="BU111" s="927"/>
      <c r="BV111" s="927" t="s">
        <v>414</v>
      </c>
      <c r="BW111" s="927"/>
      <c r="BX111" s="927"/>
      <c r="BY111" s="927"/>
      <c r="BZ111" s="927"/>
      <c r="CA111" s="927" t="s">
        <v>447</v>
      </c>
      <c r="CB111" s="927"/>
      <c r="CC111" s="927"/>
      <c r="CD111" s="927"/>
      <c r="CE111" s="927"/>
      <c r="CF111" s="921" t="s">
        <v>414</v>
      </c>
      <c r="CG111" s="922"/>
      <c r="CH111" s="922"/>
      <c r="CI111" s="922"/>
      <c r="CJ111" s="922"/>
      <c r="CK111" s="949"/>
      <c r="CL111" s="950"/>
      <c r="CM111" s="923" t="s">
        <v>452</v>
      </c>
      <c r="CN111" s="924"/>
      <c r="CO111" s="924"/>
      <c r="CP111" s="924"/>
      <c r="CQ111" s="924"/>
      <c r="CR111" s="924"/>
      <c r="CS111" s="924"/>
      <c r="CT111" s="924"/>
      <c r="CU111" s="924"/>
      <c r="CV111" s="924"/>
      <c r="CW111" s="924"/>
      <c r="CX111" s="924"/>
      <c r="CY111" s="924"/>
      <c r="CZ111" s="924"/>
      <c r="DA111" s="924"/>
      <c r="DB111" s="924"/>
      <c r="DC111" s="924"/>
      <c r="DD111" s="924"/>
      <c r="DE111" s="924"/>
      <c r="DF111" s="925"/>
      <c r="DG111" s="926" t="s">
        <v>453</v>
      </c>
      <c r="DH111" s="927"/>
      <c r="DI111" s="927"/>
      <c r="DJ111" s="927"/>
      <c r="DK111" s="927"/>
      <c r="DL111" s="927" t="s">
        <v>414</v>
      </c>
      <c r="DM111" s="927"/>
      <c r="DN111" s="927"/>
      <c r="DO111" s="927"/>
      <c r="DP111" s="927"/>
      <c r="DQ111" s="927" t="s">
        <v>454</v>
      </c>
      <c r="DR111" s="927"/>
      <c r="DS111" s="927"/>
      <c r="DT111" s="927"/>
      <c r="DU111" s="927"/>
      <c r="DV111" s="928" t="s">
        <v>455</v>
      </c>
      <c r="DW111" s="928"/>
      <c r="DX111" s="928"/>
      <c r="DY111" s="928"/>
      <c r="DZ111" s="929"/>
    </row>
    <row r="112" spans="1:131" s="230" customFormat="1" ht="26.25" customHeight="1" x14ac:dyDescent="0.15">
      <c r="A112" s="953" t="s">
        <v>456</v>
      </c>
      <c r="B112" s="954"/>
      <c r="C112" s="924" t="s">
        <v>457</v>
      </c>
      <c r="D112" s="924"/>
      <c r="E112" s="924"/>
      <c r="F112" s="924"/>
      <c r="G112" s="924"/>
      <c r="H112" s="924"/>
      <c r="I112" s="924"/>
      <c r="J112" s="924"/>
      <c r="K112" s="924"/>
      <c r="L112" s="924"/>
      <c r="M112" s="924"/>
      <c r="N112" s="924"/>
      <c r="O112" s="924"/>
      <c r="P112" s="924"/>
      <c r="Q112" s="924"/>
      <c r="R112" s="924"/>
      <c r="S112" s="924"/>
      <c r="T112" s="924"/>
      <c r="U112" s="924"/>
      <c r="V112" s="924"/>
      <c r="W112" s="924"/>
      <c r="X112" s="924"/>
      <c r="Y112" s="924"/>
      <c r="Z112" s="925"/>
      <c r="AA112" s="959" t="s">
        <v>458</v>
      </c>
      <c r="AB112" s="960"/>
      <c r="AC112" s="960"/>
      <c r="AD112" s="960"/>
      <c r="AE112" s="961"/>
      <c r="AF112" s="962" t="s">
        <v>458</v>
      </c>
      <c r="AG112" s="960"/>
      <c r="AH112" s="960"/>
      <c r="AI112" s="960"/>
      <c r="AJ112" s="961"/>
      <c r="AK112" s="962" t="s">
        <v>414</v>
      </c>
      <c r="AL112" s="960"/>
      <c r="AM112" s="960"/>
      <c r="AN112" s="960"/>
      <c r="AO112" s="961"/>
      <c r="AP112" s="963" t="s">
        <v>459</v>
      </c>
      <c r="AQ112" s="964"/>
      <c r="AR112" s="964"/>
      <c r="AS112" s="964"/>
      <c r="AT112" s="965"/>
      <c r="AU112" s="908"/>
      <c r="AV112" s="909"/>
      <c r="AW112" s="909"/>
      <c r="AX112" s="909"/>
      <c r="AY112" s="909"/>
      <c r="AZ112" s="923" t="s">
        <v>460</v>
      </c>
      <c r="BA112" s="924"/>
      <c r="BB112" s="924"/>
      <c r="BC112" s="924"/>
      <c r="BD112" s="924"/>
      <c r="BE112" s="924"/>
      <c r="BF112" s="924"/>
      <c r="BG112" s="924"/>
      <c r="BH112" s="924"/>
      <c r="BI112" s="924"/>
      <c r="BJ112" s="924"/>
      <c r="BK112" s="924"/>
      <c r="BL112" s="924"/>
      <c r="BM112" s="924"/>
      <c r="BN112" s="924"/>
      <c r="BO112" s="924"/>
      <c r="BP112" s="925"/>
      <c r="BQ112" s="926">
        <v>2570413</v>
      </c>
      <c r="BR112" s="927"/>
      <c r="BS112" s="927"/>
      <c r="BT112" s="927"/>
      <c r="BU112" s="927"/>
      <c r="BV112" s="927">
        <v>2325881</v>
      </c>
      <c r="BW112" s="927"/>
      <c r="BX112" s="927"/>
      <c r="BY112" s="927"/>
      <c r="BZ112" s="927"/>
      <c r="CA112" s="927">
        <v>2135896</v>
      </c>
      <c r="CB112" s="927"/>
      <c r="CC112" s="927"/>
      <c r="CD112" s="927"/>
      <c r="CE112" s="927"/>
      <c r="CF112" s="921">
        <v>65.099999999999994</v>
      </c>
      <c r="CG112" s="922"/>
      <c r="CH112" s="922"/>
      <c r="CI112" s="922"/>
      <c r="CJ112" s="922"/>
      <c r="CK112" s="949"/>
      <c r="CL112" s="950"/>
      <c r="CM112" s="923" t="s">
        <v>461</v>
      </c>
      <c r="CN112" s="924"/>
      <c r="CO112" s="924"/>
      <c r="CP112" s="924"/>
      <c r="CQ112" s="924"/>
      <c r="CR112" s="924"/>
      <c r="CS112" s="924"/>
      <c r="CT112" s="924"/>
      <c r="CU112" s="924"/>
      <c r="CV112" s="924"/>
      <c r="CW112" s="924"/>
      <c r="CX112" s="924"/>
      <c r="CY112" s="924"/>
      <c r="CZ112" s="924"/>
      <c r="DA112" s="924"/>
      <c r="DB112" s="924"/>
      <c r="DC112" s="924"/>
      <c r="DD112" s="924"/>
      <c r="DE112" s="924"/>
      <c r="DF112" s="925"/>
      <c r="DG112" s="926" t="s">
        <v>414</v>
      </c>
      <c r="DH112" s="927"/>
      <c r="DI112" s="927"/>
      <c r="DJ112" s="927"/>
      <c r="DK112" s="927"/>
      <c r="DL112" s="927" t="s">
        <v>462</v>
      </c>
      <c r="DM112" s="927"/>
      <c r="DN112" s="927"/>
      <c r="DO112" s="927"/>
      <c r="DP112" s="927"/>
      <c r="DQ112" s="927" t="s">
        <v>445</v>
      </c>
      <c r="DR112" s="927"/>
      <c r="DS112" s="927"/>
      <c r="DT112" s="927"/>
      <c r="DU112" s="927"/>
      <c r="DV112" s="928" t="s">
        <v>445</v>
      </c>
      <c r="DW112" s="928"/>
      <c r="DX112" s="928"/>
      <c r="DY112" s="928"/>
      <c r="DZ112" s="929"/>
    </row>
    <row r="113" spans="1:130" s="230" customFormat="1" ht="26.25" customHeight="1" x14ac:dyDescent="0.15">
      <c r="A113" s="955"/>
      <c r="B113" s="956"/>
      <c r="C113" s="924" t="s">
        <v>463</v>
      </c>
      <c r="D113" s="924"/>
      <c r="E113" s="924"/>
      <c r="F113" s="924"/>
      <c r="G113" s="924"/>
      <c r="H113" s="924"/>
      <c r="I113" s="924"/>
      <c r="J113" s="924"/>
      <c r="K113" s="924"/>
      <c r="L113" s="924"/>
      <c r="M113" s="924"/>
      <c r="N113" s="924"/>
      <c r="O113" s="924"/>
      <c r="P113" s="924"/>
      <c r="Q113" s="924"/>
      <c r="R113" s="924"/>
      <c r="S113" s="924"/>
      <c r="T113" s="924"/>
      <c r="U113" s="924"/>
      <c r="V113" s="924"/>
      <c r="W113" s="924"/>
      <c r="X113" s="924"/>
      <c r="Y113" s="924"/>
      <c r="Z113" s="925"/>
      <c r="AA113" s="938">
        <v>195438</v>
      </c>
      <c r="AB113" s="939"/>
      <c r="AC113" s="939"/>
      <c r="AD113" s="939"/>
      <c r="AE113" s="940"/>
      <c r="AF113" s="941">
        <v>171014</v>
      </c>
      <c r="AG113" s="939"/>
      <c r="AH113" s="939"/>
      <c r="AI113" s="939"/>
      <c r="AJ113" s="940"/>
      <c r="AK113" s="941">
        <v>197635</v>
      </c>
      <c r="AL113" s="939"/>
      <c r="AM113" s="939"/>
      <c r="AN113" s="939"/>
      <c r="AO113" s="940"/>
      <c r="AP113" s="942">
        <v>6</v>
      </c>
      <c r="AQ113" s="943"/>
      <c r="AR113" s="943"/>
      <c r="AS113" s="943"/>
      <c r="AT113" s="944"/>
      <c r="AU113" s="908"/>
      <c r="AV113" s="909"/>
      <c r="AW113" s="909"/>
      <c r="AX113" s="909"/>
      <c r="AY113" s="909"/>
      <c r="AZ113" s="923" t="s">
        <v>464</v>
      </c>
      <c r="BA113" s="924"/>
      <c r="BB113" s="924"/>
      <c r="BC113" s="924"/>
      <c r="BD113" s="924"/>
      <c r="BE113" s="924"/>
      <c r="BF113" s="924"/>
      <c r="BG113" s="924"/>
      <c r="BH113" s="924"/>
      <c r="BI113" s="924"/>
      <c r="BJ113" s="924"/>
      <c r="BK113" s="924"/>
      <c r="BL113" s="924"/>
      <c r="BM113" s="924"/>
      <c r="BN113" s="924"/>
      <c r="BO113" s="924"/>
      <c r="BP113" s="925"/>
      <c r="BQ113" s="926">
        <v>39015</v>
      </c>
      <c r="BR113" s="927"/>
      <c r="BS113" s="927"/>
      <c r="BT113" s="927"/>
      <c r="BU113" s="927"/>
      <c r="BV113" s="927">
        <v>36991</v>
      </c>
      <c r="BW113" s="927"/>
      <c r="BX113" s="927"/>
      <c r="BY113" s="927"/>
      <c r="BZ113" s="927"/>
      <c r="CA113" s="927">
        <v>32987</v>
      </c>
      <c r="CB113" s="927"/>
      <c r="CC113" s="927"/>
      <c r="CD113" s="927"/>
      <c r="CE113" s="927"/>
      <c r="CF113" s="921">
        <v>1</v>
      </c>
      <c r="CG113" s="922"/>
      <c r="CH113" s="922"/>
      <c r="CI113" s="922"/>
      <c r="CJ113" s="922"/>
      <c r="CK113" s="949"/>
      <c r="CL113" s="950"/>
      <c r="CM113" s="923" t="s">
        <v>465</v>
      </c>
      <c r="CN113" s="924"/>
      <c r="CO113" s="924"/>
      <c r="CP113" s="924"/>
      <c r="CQ113" s="924"/>
      <c r="CR113" s="924"/>
      <c r="CS113" s="924"/>
      <c r="CT113" s="924"/>
      <c r="CU113" s="924"/>
      <c r="CV113" s="924"/>
      <c r="CW113" s="924"/>
      <c r="CX113" s="924"/>
      <c r="CY113" s="924"/>
      <c r="CZ113" s="924"/>
      <c r="DA113" s="924"/>
      <c r="DB113" s="924"/>
      <c r="DC113" s="924"/>
      <c r="DD113" s="924"/>
      <c r="DE113" s="924"/>
      <c r="DF113" s="925"/>
      <c r="DG113" s="959" t="s">
        <v>414</v>
      </c>
      <c r="DH113" s="960"/>
      <c r="DI113" s="960"/>
      <c r="DJ113" s="960"/>
      <c r="DK113" s="961"/>
      <c r="DL113" s="962" t="s">
        <v>445</v>
      </c>
      <c r="DM113" s="960"/>
      <c r="DN113" s="960"/>
      <c r="DO113" s="960"/>
      <c r="DP113" s="961"/>
      <c r="DQ113" s="962" t="s">
        <v>466</v>
      </c>
      <c r="DR113" s="960"/>
      <c r="DS113" s="960"/>
      <c r="DT113" s="960"/>
      <c r="DU113" s="961"/>
      <c r="DV113" s="963" t="s">
        <v>462</v>
      </c>
      <c r="DW113" s="964"/>
      <c r="DX113" s="964"/>
      <c r="DY113" s="964"/>
      <c r="DZ113" s="965"/>
    </row>
    <row r="114" spans="1:130" s="230" customFormat="1" ht="26.25" customHeight="1" x14ac:dyDescent="0.15">
      <c r="A114" s="955"/>
      <c r="B114" s="956"/>
      <c r="C114" s="924" t="s">
        <v>467</v>
      </c>
      <c r="D114" s="924"/>
      <c r="E114" s="924"/>
      <c r="F114" s="924"/>
      <c r="G114" s="924"/>
      <c r="H114" s="924"/>
      <c r="I114" s="924"/>
      <c r="J114" s="924"/>
      <c r="K114" s="924"/>
      <c r="L114" s="924"/>
      <c r="M114" s="924"/>
      <c r="N114" s="924"/>
      <c r="O114" s="924"/>
      <c r="P114" s="924"/>
      <c r="Q114" s="924"/>
      <c r="R114" s="924"/>
      <c r="S114" s="924"/>
      <c r="T114" s="924"/>
      <c r="U114" s="924"/>
      <c r="V114" s="924"/>
      <c r="W114" s="924"/>
      <c r="X114" s="924"/>
      <c r="Y114" s="924"/>
      <c r="Z114" s="925"/>
      <c r="AA114" s="959">
        <v>5488</v>
      </c>
      <c r="AB114" s="960"/>
      <c r="AC114" s="960"/>
      <c r="AD114" s="960"/>
      <c r="AE114" s="961"/>
      <c r="AF114" s="962">
        <v>8251</v>
      </c>
      <c r="AG114" s="960"/>
      <c r="AH114" s="960"/>
      <c r="AI114" s="960"/>
      <c r="AJ114" s="961"/>
      <c r="AK114" s="962">
        <v>9120</v>
      </c>
      <c r="AL114" s="960"/>
      <c r="AM114" s="960"/>
      <c r="AN114" s="960"/>
      <c r="AO114" s="961"/>
      <c r="AP114" s="963">
        <v>0.3</v>
      </c>
      <c r="AQ114" s="964"/>
      <c r="AR114" s="964"/>
      <c r="AS114" s="964"/>
      <c r="AT114" s="965"/>
      <c r="AU114" s="908"/>
      <c r="AV114" s="909"/>
      <c r="AW114" s="909"/>
      <c r="AX114" s="909"/>
      <c r="AY114" s="909"/>
      <c r="AZ114" s="923" t="s">
        <v>468</v>
      </c>
      <c r="BA114" s="924"/>
      <c r="BB114" s="924"/>
      <c r="BC114" s="924"/>
      <c r="BD114" s="924"/>
      <c r="BE114" s="924"/>
      <c r="BF114" s="924"/>
      <c r="BG114" s="924"/>
      <c r="BH114" s="924"/>
      <c r="BI114" s="924"/>
      <c r="BJ114" s="924"/>
      <c r="BK114" s="924"/>
      <c r="BL114" s="924"/>
      <c r="BM114" s="924"/>
      <c r="BN114" s="924"/>
      <c r="BO114" s="924"/>
      <c r="BP114" s="925"/>
      <c r="BQ114" s="926">
        <v>651710</v>
      </c>
      <c r="BR114" s="927"/>
      <c r="BS114" s="927"/>
      <c r="BT114" s="927"/>
      <c r="BU114" s="927"/>
      <c r="BV114" s="927">
        <v>654490</v>
      </c>
      <c r="BW114" s="927"/>
      <c r="BX114" s="927"/>
      <c r="BY114" s="927"/>
      <c r="BZ114" s="927"/>
      <c r="CA114" s="927">
        <v>619021</v>
      </c>
      <c r="CB114" s="927"/>
      <c r="CC114" s="927"/>
      <c r="CD114" s="927"/>
      <c r="CE114" s="927"/>
      <c r="CF114" s="921">
        <v>18.899999999999999</v>
      </c>
      <c r="CG114" s="922"/>
      <c r="CH114" s="922"/>
      <c r="CI114" s="922"/>
      <c r="CJ114" s="922"/>
      <c r="CK114" s="949"/>
      <c r="CL114" s="950"/>
      <c r="CM114" s="923" t="s">
        <v>469</v>
      </c>
      <c r="CN114" s="924"/>
      <c r="CO114" s="924"/>
      <c r="CP114" s="924"/>
      <c r="CQ114" s="924"/>
      <c r="CR114" s="924"/>
      <c r="CS114" s="924"/>
      <c r="CT114" s="924"/>
      <c r="CU114" s="924"/>
      <c r="CV114" s="924"/>
      <c r="CW114" s="924"/>
      <c r="CX114" s="924"/>
      <c r="CY114" s="924"/>
      <c r="CZ114" s="924"/>
      <c r="DA114" s="924"/>
      <c r="DB114" s="924"/>
      <c r="DC114" s="924"/>
      <c r="DD114" s="924"/>
      <c r="DE114" s="924"/>
      <c r="DF114" s="925"/>
      <c r="DG114" s="959" t="s">
        <v>445</v>
      </c>
      <c r="DH114" s="960"/>
      <c r="DI114" s="960"/>
      <c r="DJ114" s="960"/>
      <c r="DK114" s="961"/>
      <c r="DL114" s="962" t="s">
        <v>462</v>
      </c>
      <c r="DM114" s="960"/>
      <c r="DN114" s="960"/>
      <c r="DO114" s="960"/>
      <c r="DP114" s="961"/>
      <c r="DQ114" s="962" t="s">
        <v>414</v>
      </c>
      <c r="DR114" s="960"/>
      <c r="DS114" s="960"/>
      <c r="DT114" s="960"/>
      <c r="DU114" s="961"/>
      <c r="DV114" s="963" t="s">
        <v>454</v>
      </c>
      <c r="DW114" s="964"/>
      <c r="DX114" s="964"/>
      <c r="DY114" s="964"/>
      <c r="DZ114" s="965"/>
    </row>
    <row r="115" spans="1:130" s="230" customFormat="1" ht="26.25" customHeight="1" x14ac:dyDescent="0.15">
      <c r="A115" s="955"/>
      <c r="B115" s="956"/>
      <c r="C115" s="924" t="s">
        <v>470</v>
      </c>
      <c r="D115" s="924"/>
      <c r="E115" s="924"/>
      <c r="F115" s="924"/>
      <c r="G115" s="924"/>
      <c r="H115" s="924"/>
      <c r="I115" s="924"/>
      <c r="J115" s="924"/>
      <c r="K115" s="924"/>
      <c r="L115" s="924"/>
      <c r="M115" s="924"/>
      <c r="N115" s="924"/>
      <c r="O115" s="924"/>
      <c r="P115" s="924"/>
      <c r="Q115" s="924"/>
      <c r="R115" s="924"/>
      <c r="S115" s="924"/>
      <c r="T115" s="924"/>
      <c r="U115" s="924"/>
      <c r="V115" s="924"/>
      <c r="W115" s="924"/>
      <c r="X115" s="924"/>
      <c r="Y115" s="924"/>
      <c r="Z115" s="925"/>
      <c r="AA115" s="938" t="s">
        <v>414</v>
      </c>
      <c r="AB115" s="939"/>
      <c r="AC115" s="939"/>
      <c r="AD115" s="939"/>
      <c r="AE115" s="940"/>
      <c r="AF115" s="941" t="s">
        <v>414</v>
      </c>
      <c r="AG115" s="939"/>
      <c r="AH115" s="939"/>
      <c r="AI115" s="939"/>
      <c r="AJ115" s="940"/>
      <c r="AK115" s="941" t="s">
        <v>462</v>
      </c>
      <c r="AL115" s="939"/>
      <c r="AM115" s="939"/>
      <c r="AN115" s="939"/>
      <c r="AO115" s="940"/>
      <c r="AP115" s="942" t="s">
        <v>446</v>
      </c>
      <c r="AQ115" s="943"/>
      <c r="AR115" s="943"/>
      <c r="AS115" s="943"/>
      <c r="AT115" s="944"/>
      <c r="AU115" s="908"/>
      <c r="AV115" s="909"/>
      <c r="AW115" s="909"/>
      <c r="AX115" s="909"/>
      <c r="AY115" s="909"/>
      <c r="AZ115" s="923" t="s">
        <v>471</v>
      </c>
      <c r="BA115" s="924"/>
      <c r="BB115" s="924"/>
      <c r="BC115" s="924"/>
      <c r="BD115" s="924"/>
      <c r="BE115" s="924"/>
      <c r="BF115" s="924"/>
      <c r="BG115" s="924"/>
      <c r="BH115" s="924"/>
      <c r="BI115" s="924"/>
      <c r="BJ115" s="924"/>
      <c r="BK115" s="924"/>
      <c r="BL115" s="924"/>
      <c r="BM115" s="924"/>
      <c r="BN115" s="924"/>
      <c r="BO115" s="924"/>
      <c r="BP115" s="925"/>
      <c r="BQ115" s="926" t="s">
        <v>446</v>
      </c>
      <c r="BR115" s="927"/>
      <c r="BS115" s="927"/>
      <c r="BT115" s="927"/>
      <c r="BU115" s="927"/>
      <c r="BV115" s="927" t="s">
        <v>414</v>
      </c>
      <c r="BW115" s="927"/>
      <c r="BX115" s="927"/>
      <c r="BY115" s="927"/>
      <c r="BZ115" s="927"/>
      <c r="CA115" s="927" t="s">
        <v>466</v>
      </c>
      <c r="CB115" s="927"/>
      <c r="CC115" s="927"/>
      <c r="CD115" s="927"/>
      <c r="CE115" s="927"/>
      <c r="CF115" s="921" t="s">
        <v>446</v>
      </c>
      <c r="CG115" s="922"/>
      <c r="CH115" s="922"/>
      <c r="CI115" s="922"/>
      <c r="CJ115" s="922"/>
      <c r="CK115" s="949"/>
      <c r="CL115" s="950"/>
      <c r="CM115" s="923" t="s">
        <v>472</v>
      </c>
      <c r="CN115" s="924"/>
      <c r="CO115" s="924"/>
      <c r="CP115" s="924"/>
      <c r="CQ115" s="924"/>
      <c r="CR115" s="924"/>
      <c r="CS115" s="924"/>
      <c r="CT115" s="924"/>
      <c r="CU115" s="924"/>
      <c r="CV115" s="924"/>
      <c r="CW115" s="924"/>
      <c r="CX115" s="924"/>
      <c r="CY115" s="924"/>
      <c r="CZ115" s="924"/>
      <c r="DA115" s="924"/>
      <c r="DB115" s="924"/>
      <c r="DC115" s="924"/>
      <c r="DD115" s="924"/>
      <c r="DE115" s="924"/>
      <c r="DF115" s="925"/>
      <c r="DG115" s="959" t="s">
        <v>455</v>
      </c>
      <c r="DH115" s="960"/>
      <c r="DI115" s="960"/>
      <c r="DJ115" s="960"/>
      <c r="DK115" s="961"/>
      <c r="DL115" s="962" t="s">
        <v>473</v>
      </c>
      <c r="DM115" s="960"/>
      <c r="DN115" s="960"/>
      <c r="DO115" s="960"/>
      <c r="DP115" s="961"/>
      <c r="DQ115" s="962" t="s">
        <v>466</v>
      </c>
      <c r="DR115" s="960"/>
      <c r="DS115" s="960"/>
      <c r="DT115" s="960"/>
      <c r="DU115" s="961"/>
      <c r="DV115" s="963" t="s">
        <v>453</v>
      </c>
      <c r="DW115" s="964"/>
      <c r="DX115" s="964"/>
      <c r="DY115" s="964"/>
      <c r="DZ115" s="965"/>
    </row>
    <row r="116" spans="1:130" s="230" customFormat="1" ht="26.25" customHeight="1" x14ac:dyDescent="0.15">
      <c r="A116" s="957"/>
      <c r="B116" s="958"/>
      <c r="C116" s="966" t="s">
        <v>474</v>
      </c>
      <c r="D116" s="966"/>
      <c r="E116" s="966"/>
      <c r="F116" s="966"/>
      <c r="G116" s="966"/>
      <c r="H116" s="966"/>
      <c r="I116" s="966"/>
      <c r="J116" s="966"/>
      <c r="K116" s="966"/>
      <c r="L116" s="966"/>
      <c r="M116" s="966"/>
      <c r="N116" s="966"/>
      <c r="O116" s="966"/>
      <c r="P116" s="966"/>
      <c r="Q116" s="966"/>
      <c r="R116" s="966"/>
      <c r="S116" s="966"/>
      <c r="T116" s="966"/>
      <c r="U116" s="966"/>
      <c r="V116" s="966"/>
      <c r="W116" s="966"/>
      <c r="X116" s="966"/>
      <c r="Y116" s="966"/>
      <c r="Z116" s="967"/>
      <c r="AA116" s="959" t="s">
        <v>455</v>
      </c>
      <c r="AB116" s="960"/>
      <c r="AC116" s="960"/>
      <c r="AD116" s="960"/>
      <c r="AE116" s="961"/>
      <c r="AF116" s="962" t="s">
        <v>455</v>
      </c>
      <c r="AG116" s="960"/>
      <c r="AH116" s="960"/>
      <c r="AI116" s="960"/>
      <c r="AJ116" s="961"/>
      <c r="AK116" s="962" t="s">
        <v>451</v>
      </c>
      <c r="AL116" s="960"/>
      <c r="AM116" s="960"/>
      <c r="AN116" s="960"/>
      <c r="AO116" s="961"/>
      <c r="AP116" s="963" t="s">
        <v>414</v>
      </c>
      <c r="AQ116" s="964"/>
      <c r="AR116" s="964"/>
      <c r="AS116" s="964"/>
      <c r="AT116" s="965"/>
      <c r="AU116" s="908"/>
      <c r="AV116" s="909"/>
      <c r="AW116" s="909"/>
      <c r="AX116" s="909"/>
      <c r="AY116" s="909"/>
      <c r="AZ116" s="968" t="s">
        <v>475</v>
      </c>
      <c r="BA116" s="969"/>
      <c r="BB116" s="969"/>
      <c r="BC116" s="969"/>
      <c r="BD116" s="969"/>
      <c r="BE116" s="969"/>
      <c r="BF116" s="969"/>
      <c r="BG116" s="969"/>
      <c r="BH116" s="969"/>
      <c r="BI116" s="969"/>
      <c r="BJ116" s="969"/>
      <c r="BK116" s="969"/>
      <c r="BL116" s="969"/>
      <c r="BM116" s="969"/>
      <c r="BN116" s="969"/>
      <c r="BO116" s="969"/>
      <c r="BP116" s="970"/>
      <c r="BQ116" s="926" t="s">
        <v>455</v>
      </c>
      <c r="BR116" s="927"/>
      <c r="BS116" s="927"/>
      <c r="BT116" s="927"/>
      <c r="BU116" s="927"/>
      <c r="BV116" s="927" t="s">
        <v>414</v>
      </c>
      <c r="BW116" s="927"/>
      <c r="BX116" s="927"/>
      <c r="BY116" s="927"/>
      <c r="BZ116" s="927"/>
      <c r="CA116" s="927" t="s">
        <v>453</v>
      </c>
      <c r="CB116" s="927"/>
      <c r="CC116" s="927"/>
      <c r="CD116" s="927"/>
      <c r="CE116" s="927"/>
      <c r="CF116" s="921" t="s">
        <v>453</v>
      </c>
      <c r="CG116" s="922"/>
      <c r="CH116" s="922"/>
      <c r="CI116" s="922"/>
      <c r="CJ116" s="922"/>
      <c r="CK116" s="949"/>
      <c r="CL116" s="950"/>
      <c r="CM116" s="923" t="s">
        <v>476</v>
      </c>
      <c r="CN116" s="924"/>
      <c r="CO116" s="924"/>
      <c r="CP116" s="924"/>
      <c r="CQ116" s="924"/>
      <c r="CR116" s="924"/>
      <c r="CS116" s="924"/>
      <c r="CT116" s="924"/>
      <c r="CU116" s="924"/>
      <c r="CV116" s="924"/>
      <c r="CW116" s="924"/>
      <c r="CX116" s="924"/>
      <c r="CY116" s="924"/>
      <c r="CZ116" s="924"/>
      <c r="DA116" s="924"/>
      <c r="DB116" s="924"/>
      <c r="DC116" s="924"/>
      <c r="DD116" s="924"/>
      <c r="DE116" s="924"/>
      <c r="DF116" s="925"/>
      <c r="DG116" s="959" t="s">
        <v>462</v>
      </c>
      <c r="DH116" s="960"/>
      <c r="DI116" s="960"/>
      <c r="DJ116" s="960"/>
      <c r="DK116" s="961"/>
      <c r="DL116" s="962" t="s">
        <v>462</v>
      </c>
      <c r="DM116" s="960"/>
      <c r="DN116" s="960"/>
      <c r="DO116" s="960"/>
      <c r="DP116" s="961"/>
      <c r="DQ116" s="962" t="s">
        <v>414</v>
      </c>
      <c r="DR116" s="960"/>
      <c r="DS116" s="960"/>
      <c r="DT116" s="960"/>
      <c r="DU116" s="961"/>
      <c r="DV116" s="963" t="s">
        <v>445</v>
      </c>
      <c r="DW116" s="964"/>
      <c r="DX116" s="964"/>
      <c r="DY116" s="964"/>
      <c r="DZ116" s="965"/>
    </row>
    <row r="117" spans="1:130" s="230" customFormat="1" ht="26.25" customHeight="1" x14ac:dyDescent="0.15">
      <c r="A117" s="912" t="s">
        <v>190</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8" t="s">
        <v>477</v>
      </c>
      <c r="Z117" s="894"/>
      <c r="AA117" s="979">
        <v>610544</v>
      </c>
      <c r="AB117" s="980"/>
      <c r="AC117" s="980"/>
      <c r="AD117" s="980"/>
      <c r="AE117" s="981"/>
      <c r="AF117" s="982">
        <v>737178</v>
      </c>
      <c r="AG117" s="980"/>
      <c r="AH117" s="980"/>
      <c r="AI117" s="980"/>
      <c r="AJ117" s="981"/>
      <c r="AK117" s="982">
        <v>803629</v>
      </c>
      <c r="AL117" s="980"/>
      <c r="AM117" s="980"/>
      <c r="AN117" s="980"/>
      <c r="AO117" s="981"/>
      <c r="AP117" s="983"/>
      <c r="AQ117" s="984"/>
      <c r="AR117" s="984"/>
      <c r="AS117" s="984"/>
      <c r="AT117" s="985"/>
      <c r="AU117" s="908"/>
      <c r="AV117" s="909"/>
      <c r="AW117" s="909"/>
      <c r="AX117" s="909"/>
      <c r="AY117" s="909"/>
      <c r="AZ117" s="975" t="s">
        <v>478</v>
      </c>
      <c r="BA117" s="976"/>
      <c r="BB117" s="976"/>
      <c r="BC117" s="976"/>
      <c r="BD117" s="976"/>
      <c r="BE117" s="976"/>
      <c r="BF117" s="976"/>
      <c r="BG117" s="976"/>
      <c r="BH117" s="976"/>
      <c r="BI117" s="976"/>
      <c r="BJ117" s="976"/>
      <c r="BK117" s="976"/>
      <c r="BL117" s="976"/>
      <c r="BM117" s="976"/>
      <c r="BN117" s="976"/>
      <c r="BO117" s="976"/>
      <c r="BP117" s="977"/>
      <c r="BQ117" s="926" t="s">
        <v>462</v>
      </c>
      <c r="BR117" s="927"/>
      <c r="BS117" s="927"/>
      <c r="BT117" s="927"/>
      <c r="BU117" s="927"/>
      <c r="BV117" s="927" t="s">
        <v>454</v>
      </c>
      <c r="BW117" s="927"/>
      <c r="BX117" s="927"/>
      <c r="BY117" s="927"/>
      <c r="BZ117" s="927"/>
      <c r="CA117" s="927" t="s">
        <v>459</v>
      </c>
      <c r="CB117" s="927"/>
      <c r="CC117" s="927"/>
      <c r="CD117" s="927"/>
      <c r="CE117" s="927"/>
      <c r="CF117" s="921" t="s">
        <v>446</v>
      </c>
      <c r="CG117" s="922"/>
      <c r="CH117" s="922"/>
      <c r="CI117" s="922"/>
      <c r="CJ117" s="922"/>
      <c r="CK117" s="949"/>
      <c r="CL117" s="950"/>
      <c r="CM117" s="923" t="s">
        <v>479</v>
      </c>
      <c r="CN117" s="924"/>
      <c r="CO117" s="924"/>
      <c r="CP117" s="924"/>
      <c r="CQ117" s="924"/>
      <c r="CR117" s="924"/>
      <c r="CS117" s="924"/>
      <c r="CT117" s="924"/>
      <c r="CU117" s="924"/>
      <c r="CV117" s="924"/>
      <c r="CW117" s="924"/>
      <c r="CX117" s="924"/>
      <c r="CY117" s="924"/>
      <c r="CZ117" s="924"/>
      <c r="DA117" s="924"/>
      <c r="DB117" s="924"/>
      <c r="DC117" s="924"/>
      <c r="DD117" s="924"/>
      <c r="DE117" s="924"/>
      <c r="DF117" s="925"/>
      <c r="DG117" s="959" t="s">
        <v>480</v>
      </c>
      <c r="DH117" s="960"/>
      <c r="DI117" s="960"/>
      <c r="DJ117" s="960"/>
      <c r="DK117" s="961"/>
      <c r="DL117" s="962" t="s">
        <v>466</v>
      </c>
      <c r="DM117" s="960"/>
      <c r="DN117" s="960"/>
      <c r="DO117" s="960"/>
      <c r="DP117" s="961"/>
      <c r="DQ117" s="962" t="s">
        <v>454</v>
      </c>
      <c r="DR117" s="960"/>
      <c r="DS117" s="960"/>
      <c r="DT117" s="960"/>
      <c r="DU117" s="961"/>
      <c r="DV117" s="963" t="s">
        <v>466</v>
      </c>
      <c r="DW117" s="964"/>
      <c r="DX117" s="964"/>
      <c r="DY117" s="964"/>
      <c r="DZ117" s="965"/>
    </row>
    <row r="118" spans="1:130" s="230" customFormat="1" ht="26.25" customHeight="1" x14ac:dyDescent="0.15">
      <c r="A118" s="912" t="s">
        <v>440</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437</v>
      </c>
      <c r="AB118" s="893"/>
      <c r="AC118" s="893"/>
      <c r="AD118" s="893"/>
      <c r="AE118" s="894"/>
      <c r="AF118" s="892" t="s">
        <v>438</v>
      </c>
      <c r="AG118" s="893"/>
      <c r="AH118" s="893"/>
      <c r="AI118" s="893"/>
      <c r="AJ118" s="894"/>
      <c r="AK118" s="892" t="s">
        <v>311</v>
      </c>
      <c r="AL118" s="893"/>
      <c r="AM118" s="893"/>
      <c r="AN118" s="893"/>
      <c r="AO118" s="894"/>
      <c r="AP118" s="971" t="s">
        <v>439</v>
      </c>
      <c r="AQ118" s="972"/>
      <c r="AR118" s="972"/>
      <c r="AS118" s="972"/>
      <c r="AT118" s="973"/>
      <c r="AU118" s="908"/>
      <c r="AV118" s="909"/>
      <c r="AW118" s="909"/>
      <c r="AX118" s="909"/>
      <c r="AY118" s="909"/>
      <c r="AZ118" s="974" t="s">
        <v>481</v>
      </c>
      <c r="BA118" s="966"/>
      <c r="BB118" s="966"/>
      <c r="BC118" s="966"/>
      <c r="BD118" s="966"/>
      <c r="BE118" s="966"/>
      <c r="BF118" s="966"/>
      <c r="BG118" s="966"/>
      <c r="BH118" s="966"/>
      <c r="BI118" s="966"/>
      <c r="BJ118" s="966"/>
      <c r="BK118" s="966"/>
      <c r="BL118" s="966"/>
      <c r="BM118" s="966"/>
      <c r="BN118" s="966"/>
      <c r="BO118" s="966"/>
      <c r="BP118" s="967"/>
      <c r="BQ118" s="1000" t="s">
        <v>454</v>
      </c>
      <c r="BR118" s="1001"/>
      <c r="BS118" s="1001"/>
      <c r="BT118" s="1001"/>
      <c r="BU118" s="1001"/>
      <c r="BV118" s="1001" t="s">
        <v>446</v>
      </c>
      <c r="BW118" s="1001"/>
      <c r="BX118" s="1001"/>
      <c r="BY118" s="1001"/>
      <c r="BZ118" s="1001"/>
      <c r="CA118" s="1001" t="s">
        <v>454</v>
      </c>
      <c r="CB118" s="1001"/>
      <c r="CC118" s="1001"/>
      <c r="CD118" s="1001"/>
      <c r="CE118" s="1001"/>
      <c r="CF118" s="921" t="s">
        <v>462</v>
      </c>
      <c r="CG118" s="922"/>
      <c r="CH118" s="922"/>
      <c r="CI118" s="922"/>
      <c r="CJ118" s="922"/>
      <c r="CK118" s="949"/>
      <c r="CL118" s="950"/>
      <c r="CM118" s="923" t="s">
        <v>482</v>
      </c>
      <c r="CN118" s="924"/>
      <c r="CO118" s="924"/>
      <c r="CP118" s="924"/>
      <c r="CQ118" s="924"/>
      <c r="CR118" s="924"/>
      <c r="CS118" s="924"/>
      <c r="CT118" s="924"/>
      <c r="CU118" s="924"/>
      <c r="CV118" s="924"/>
      <c r="CW118" s="924"/>
      <c r="CX118" s="924"/>
      <c r="CY118" s="924"/>
      <c r="CZ118" s="924"/>
      <c r="DA118" s="924"/>
      <c r="DB118" s="924"/>
      <c r="DC118" s="924"/>
      <c r="DD118" s="924"/>
      <c r="DE118" s="924"/>
      <c r="DF118" s="925"/>
      <c r="DG118" s="959" t="s">
        <v>454</v>
      </c>
      <c r="DH118" s="960"/>
      <c r="DI118" s="960"/>
      <c r="DJ118" s="960"/>
      <c r="DK118" s="961"/>
      <c r="DL118" s="962" t="s">
        <v>454</v>
      </c>
      <c r="DM118" s="960"/>
      <c r="DN118" s="960"/>
      <c r="DO118" s="960"/>
      <c r="DP118" s="961"/>
      <c r="DQ118" s="962" t="s">
        <v>454</v>
      </c>
      <c r="DR118" s="960"/>
      <c r="DS118" s="960"/>
      <c r="DT118" s="960"/>
      <c r="DU118" s="961"/>
      <c r="DV118" s="963" t="s">
        <v>466</v>
      </c>
      <c r="DW118" s="964"/>
      <c r="DX118" s="964"/>
      <c r="DY118" s="964"/>
      <c r="DZ118" s="965"/>
    </row>
    <row r="119" spans="1:130" s="230" customFormat="1" ht="26.25" customHeight="1" x14ac:dyDescent="0.15">
      <c r="A119" s="1058" t="s">
        <v>443</v>
      </c>
      <c r="B119" s="948"/>
      <c r="C119" s="930" t="s">
        <v>444</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t="s">
        <v>454</v>
      </c>
      <c r="AB119" s="900"/>
      <c r="AC119" s="900"/>
      <c r="AD119" s="900"/>
      <c r="AE119" s="901"/>
      <c r="AF119" s="902" t="s">
        <v>451</v>
      </c>
      <c r="AG119" s="900"/>
      <c r="AH119" s="900"/>
      <c r="AI119" s="900"/>
      <c r="AJ119" s="901"/>
      <c r="AK119" s="902" t="s">
        <v>480</v>
      </c>
      <c r="AL119" s="900"/>
      <c r="AM119" s="900"/>
      <c r="AN119" s="900"/>
      <c r="AO119" s="901"/>
      <c r="AP119" s="903" t="s">
        <v>446</v>
      </c>
      <c r="AQ119" s="904"/>
      <c r="AR119" s="904"/>
      <c r="AS119" s="904"/>
      <c r="AT119" s="905"/>
      <c r="AU119" s="910"/>
      <c r="AV119" s="911"/>
      <c r="AW119" s="911"/>
      <c r="AX119" s="911"/>
      <c r="AY119" s="911"/>
      <c r="AZ119" s="251" t="s">
        <v>190</v>
      </c>
      <c r="BA119" s="251"/>
      <c r="BB119" s="251"/>
      <c r="BC119" s="251"/>
      <c r="BD119" s="251"/>
      <c r="BE119" s="251"/>
      <c r="BF119" s="251"/>
      <c r="BG119" s="251"/>
      <c r="BH119" s="251"/>
      <c r="BI119" s="251"/>
      <c r="BJ119" s="251"/>
      <c r="BK119" s="251"/>
      <c r="BL119" s="251"/>
      <c r="BM119" s="251"/>
      <c r="BN119" s="251"/>
      <c r="BO119" s="978" t="s">
        <v>483</v>
      </c>
      <c r="BP119" s="1006"/>
      <c r="BQ119" s="1000">
        <v>9374282</v>
      </c>
      <c r="BR119" s="1001"/>
      <c r="BS119" s="1001"/>
      <c r="BT119" s="1001"/>
      <c r="BU119" s="1001"/>
      <c r="BV119" s="1001">
        <v>9919153</v>
      </c>
      <c r="BW119" s="1001"/>
      <c r="BX119" s="1001"/>
      <c r="BY119" s="1001"/>
      <c r="BZ119" s="1001"/>
      <c r="CA119" s="1001">
        <v>10103142</v>
      </c>
      <c r="CB119" s="1001"/>
      <c r="CC119" s="1001"/>
      <c r="CD119" s="1001"/>
      <c r="CE119" s="1001"/>
      <c r="CF119" s="1002"/>
      <c r="CG119" s="1003"/>
      <c r="CH119" s="1003"/>
      <c r="CI119" s="1003"/>
      <c r="CJ119" s="1004"/>
      <c r="CK119" s="951"/>
      <c r="CL119" s="952"/>
      <c r="CM119" s="974" t="s">
        <v>484</v>
      </c>
      <c r="CN119" s="966"/>
      <c r="CO119" s="966"/>
      <c r="CP119" s="966"/>
      <c r="CQ119" s="966"/>
      <c r="CR119" s="966"/>
      <c r="CS119" s="966"/>
      <c r="CT119" s="966"/>
      <c r="CU119" s="966"/>
      <c r="CV119" s="966"/>
      <c r="CW119" s="966"/>
      <c r="CX119" s="966"/>
      <c r="CY119" s="966"/>
      <c r="CZ119" s="966"/>
      <c r="DA119" s="966"/>
      <c r="DB119" s="966"/>
      <c r="DC119" s="966"/>
      <c r="DD119" s="966"/>
      <c r="DE119" s="966"/>
      <c r="DF119" s="967"/>
      <c r="DG119" s="1005" t="s">
        <v>473</v>
      </c>
      <c r="DH119" s="987"/>
      <c r="DI119" s="987"/>
      <c r="DJ119" s="987"/>
      <c r="DK119" s="988"/>
      <c r="DL119" s="986" t="s">
        <v>459</v>
      </c>
      <c r="DM119" s="987"/>
      <c r="DN119" s="987"/>
      <c r="DO119" s="987"/>
      <c r="DP119" s="988"/>
      <c r="DQ119" s="986" t="s">
        <v>453</v>
      </c>
      <c r="DR119" s="987"/>
      <c r="DS119" s="987"/>
      <c r="DT119" s="987"/>
      <c r="DU119" s="988"/>
      <c r="DV119" s="989" t="s">
        <v>466</v>
      </c>
      <c r="DW119" s="990"/>
      <c r="DX119" s="990"/>
      <c r="DY119" s="990"/>
      <c r="DZ119" s="991"/>
    </row>
    <row r="120" spans="1:130" s="230" customFormat="1" ht="26.25" customHeight="1" x14ac:dyDescent="0.15">
      <c r="A120" s="1059"/>
      <c r="B120" s="950"/>
      <c r="C120" s="923" t="s">
        <v>452</v>
      </c>
      <c r="D120" s="924"/>
      <c r="E120" s="924"/>
      <c r="F120" s="924"/>
      <c r="G120" s="924"/>
      <c r="H120" s="924"/>
      <c r="I120" s="924"/>
      <c r="J120" s="924"/>
      <c r="K120" s="924"/>
      <c r="L120" s="924"/>
      <c r="M120" s="924"/>
      <c r="N120" s="924"/>
      <c r="O120" s="924"/>
      <c r="P120" s="924"/>
      <c r="Q120" s="924"/>
      <c r="R120" s="924"/>
      <c r="S120" s="924"/>
      <c r="T120" s="924"/>
      <c r="U120" s="924"/>
      <c r="V120" s="924"/>
      <c r="W120" s="924"/>
      <c r="X120" s="924"/>
      <c r="Y120" s="924"/>
      <c r="Z120" s="925"/>
      <c r="AA120" s="959" t="s">
        <v>480</v>
      </c>
      <c r="AB120" s="960"/>
      <c r="AC120" s="960"/>
      <c r="AD120" s="960"/>
      <c r="AE120" s="961"/>
      <c r="AF120" s="962" t="s">
        <v>451</v>
      </c>
      <c r="AG120" s="960"/>
      <c r="AH120" s="960"/>
      <c r="AI120" s="960"/>
      <c r="AJ120" s="961"/>
      <c r="AK120" s="962" t="s">
        <v>462</v>
      </c>
      <c r="AL120" s="960"/>
      <c r="AM120" s="960"/>
      <c r="AN120" s="960"/>
      <c r="AO120" s="961"/>
      <c r="AP120" s="963" t="s">
        <v>447</v>
      </c>
      <c r="AQ120" s="964"/>
      <c r="AR120" s="964"/>
      <c r="AS120" s="964"/>
      <c r="AT120" s="965"/>
      <c r="AU120" s="992" t="s">
        <v>485</v>
      </c>
      <c r="AV120" s="993"/>
      <c r="AW120" s="993"/>
      <c r="AX120" s="993"/>
      <c r="AY120" s="994"/>
      <c r="AZ120" s="930" t="s">
        <v>486</v>
      </c>
      <c r="BA120" s="897"/>
      <c r="BB120" s="897"/>
      <c r="BC120" s="897"/>
      <c r="BD120" s="897"/>
      <c r="BE120" s="897"/>
      <c r="BF120" s="897"/>
      <c r="BG120" s="897"/>
      <c r="BH120" s="897"/>
      <c r="BI120" s="897"/>
      <c r="BJ120" s="897"/>
      <c r="BK120" s="897"/>
      <c r="BL120" s="897"/>
      <c r="BM120" s="897"/>
      <c r="BN120" s="897"/>
      <c r="BO120" s="897"/>
      <c r="BP120" s="898"/>
      <c r="BQ120" s="931">
        <v>18001169</v>
      </c>
      <c r="BR120" s="932"/>
      <c r="BS120" s="932"/>
      <c r="BT120" s="932"/>
      <c r="BU120" s="932"/>
      <c r="BV120" s="932">
        <v>18242845</v>
      </c>
      <c r="BW120" s="932"/>
      <c r="BX120" s="932"/>
      <c r="BY120" s="932"/>
      <c r="BZ120" s="932"/>
      <c r="CA120" s="932">
        <v>18237064</v>
      </c>
      <c r="CB120" s="932"/>
      <c r="CC120" s="932"/>
      <c r="CD120" s="932"/>
      <c r="CE120" s="932"/>
      <c r="CF120" s="945">
        <v>555.5</v>
      </c>
      <c r="CG120" s="946"/>
      <c r="CH120" s="946"/>
      <c r="CI120" s="946"/>
      <c r="CJ120" s="946"/>
      <c r="CK120" s="1007" t="s">
        <v>487</v>
      </c>
      <c r="CL120" s="1008"/>
      <c r="CM120" s="1008"/>
      <c r="CN120" s="1008"/>
      <c r="CO120" s="1009"/>
      <c r="CP120" s="1015" t="s">
        <v>488</v>
      </c>
      <c r="CQ120" s="1016"/>
      <c r="CR120" s="1016"/>
      <c r="CS120" s="1016"/>
      <c r="CT120" s="1016"/>
      <c r="CU120" s="1016"/>
      <c r="CV120" s="1016"/>
      <c r="CW120" s="1016"/>
      <c r="CX120" s="1016"/>
      <c r="CY120" s="1016"/>
      <c r="CZ120" s="1016"/>
      <c r="DA120" s="1016"/>
      <c r="DB120" s="1016"/>
      <c r="DC120" s="1016"/>
      <c r="DD120" s="1016"/>
      <c r="DE120" s="1016"/>
      <c r="DF120" s="1017"/>
      <c r="DG120" s="931" t="s">
        <v>451</v>
      </c>
      <c r="DH120" s="932"/>
      <c r="DI120" s="932"/>
      <c r="DJ120" s="932"/>
      <c r="DK120" s="932"/>
      <c r="DL120" s="932" t="s">
        <v>451</v>
      </c>
      <c r="DM120" s="932"/>
      <c r="DN120" s="932"/>
      <c r="DO120" s="932"/>
      <c r="DP120" s="932"/>
      <c r="DQ120" s="932">
        <v>1941722</v>
      </c>
      <c r="DR120" s="932"/>
      <c r="DS120" s="932"/>
      <c r="DT120" s="932"/>
      <c r="DU120" s="932"/>
      <c r="DV120" s="933">
        <v>59.1</v>
      </c>
      <c r="DW120" s="933"/>
      <c r="DX120" s="933"/>
      <c r="DY120" s="933"/>
      <c r="DZ120" s="934"/>
    </row>
    <row r="121" spans="1:130" s="230" customFormat="1" ht="26.25" customHeight="1" x14ac:dyDescent="0.15">
      <c r="A121" s="1059"/>
      <c r="B121" s="950"/>
      <c r="C121" s="975" t="s">
        <v>489</v>
      </c>
      <c r="D121" s="976"/>
      <c r="E121" s="976"/>
      <c r="F121" s="976"/>
      <c r="G121" s="976"/>
      <c r="H121" s="976"/>
      <c r="I121" s="976"/>
      <c r="J121" s="976"/>
      <c r="K121" s="976"/>
      <c r="L121" s="976"/>
      <c r="M121" s="976"/>
      <c r="N121" s="976"/>
      <c r="O121" s="976"/>
      <c r="P121" s="976"/>
      <c r="Q121" s="976"/>
      <c r="R121" s="976"/>
      <c r="S121" s="976"/>
      <c r="T121" s="976"/>
      <c r="U121" s="976"/>
      <c r="V121" s="976"/>
      <c r="W121" s="976"/>
      <c r="X121" s="976"/>
      <c r="Y121" s="976"/>
      <c r="Z121" s="977"/>
      <c r="AA121" s="959" t="s">
        <v>480</v>
      </c>
      <c r="AB121" s="960"/>
      <c r="AC121" s="960"/>
      <c r="AD121" s="960"/>
      <c r="AE121" s="961"/>
      <c r="AF121" s="962" t="s">
        <v>480</v>
      </c>
      <c r="AG121" s="960"/>
      <c r="AH121" s="960"/>
      <c r="AI121" s="960"/>
      <c r="AJ121" s="961"/>
      <c r="AK121" s="962" t="s">
        <v>462</v>
      </c>
      <c r="AL121" s="960"/>
      <c r="AM121" s="960"/>
      <c r="AN121" s="960"/>
      <c r="AO121" s="961"/>
      <c r="AP121" s="963" t="s">
        <v>480</v>
      </c>
      <c r="AQ121" s="964"/>
      <c r="AR121" s="964"/>
      <c r="AS121" s="964"/>
      <c r="AT121" s="965"/>
      <c r="AU121" s="995"/>
      <c r="AV121" s="996"/>
      <c r="AW121" s="996"/>
      <c r="AX121" s="996"/>
      <c r="AY121" s="997"/>
      <c r="AZ121" s="923" t="s">
        <v>490</v>
      </c>
      <c r="BA121" s="924"/>
      <c r="BB121" s="924"/>
      <c r="BC121" s="924"/>
      <c r="BD121" s="924"/>
      <c r="BE121" s="924"/>
      <c r="BF121" s="924"/>
      <c r="BG121" s="924"/>
      <c r="BH121" s="924"/>
      <c r="BI121" s="924"/>
      <c r="BJ121" s="924"/>
      <c r="BK121" s="924"/>
      <c r="BL121" s="924"/>
      <c r="BM121" s="924"/>
      <c r="BN121" s="924"/>
      <c r="BO121" s="924"/>
      <c r="BP121" s="925"/>
      <c r="BQ121" s="926">
        <v>3247447</v>
      </c>
      <c r="BR121" s="927"/>
      <c r="BS121" s="927"/>
      <c r="BT121" s="927"/>
      <c r="BU121" s="927"/>
      <c r="BV121" s="927">
        <v>2515044</v>
      </c>
      <c r="BW121" s="927"/>
      <c r="BX121" s="927"/>
      <c r="BY121" s="927"/>
      <c r="BZ121" s="927"/>
      <c r="CA121" s="927">
        <v>1811106</v>
      </c>
      <c r="CB121" s="927"/>
      <c r="CC121" s="927"/>
      <c r="CD121" s="927"/>
      <c r="CE121" s="927"/>
      <c r="CF121" s="921">
        <v>55.2</v>
      </c>
      <c r="CG121" s="922"/>
      <c r="CH121" s="922"/>
      <c r="CI121" s="922"/>
      <c r="CJ121" s="922"/>
      <c r="CK121" s="1010"/>
      <c r="CL121" s="1011"/>
      <c r="CM121" s="1011"/>
      <c r="CN121" s="1011"/>
      <c r="CO121" s="1012"/>
      <c r="CP121" s="1020" t="s">
        <v>491</v>
      </c>
      <c r="CQ121" s="1021"/>
      <c r="CR121" s="1021"/>
      <c r="CS121" s="1021"/>
      <c r="CT121" s="1021"/>
      <c r="CU121" s="1021"/>
      <c r="CV121" s="1021"/>
      <c r="CW121" s="1021"/>
      <c r="CX121" s="1021"/>
      <c r="CY121" s="1021"/>
      <c r="CZ121" s="1021"/>
      <c r="DA121" s="1021"/>
      <c r="DB121" s="1021"/>
      <c r="DC121" s="1021"/>
      <c r="DD121" s="1021"/>
      <c r="DE121" s="1021"/>
      <c r="DF121" s="1022"/>
      <c r="DG121" s="926" t="s">
        <v>473</v>
      </c>
      <c r="DH121" s="927"/>
      <c r="DI121" s="927"/>
      <c r="DJ121" s="927"/>
      <c r="DK121" s="927"/>
      <c r="DL121" s="927" t="s">
        <v>447</v>
      </c>
      <c r="DM121" s="927"/>
      <c r="DN121" s="927"/>
      <c r="DO121" s="927"/>
      <c r="DP121" s="927"/>
      <c r="DQ121" s="927">
        <v>187904</v>
      </c>
      <c r="DR121" s="927"/>
      <c r="DS121" s="927"/>
      <c r="DT121" s="927"/>
      <c r="DU121" s="927"/>
      <c r="DV121" s="928">
        <v>5.7</v>
      </c>
      <c r="DW121" s="928"/>
      <c r="DX121" s="928"/>
      <c r="DY121" s="928"/>
      <c r="DZ121" s="929"/>
    </row>
    <row r="122" spans="1:130" s="230" customFormat="1" ht="26.25" customHeight="1" x14ac:dyDescent="0.15">
      <c r="A122" s="1059"/>
      <c r="B122" s="950"/>
      <c r="C122" s="923" t="s">
        <v>469</v>
      </c>
      <c r="D122" s="924"/>
      <c r="E122" s="924"/>
      <c r="F122" s="924"/>
      <c r="G122" s="924"/>
      <c r="H122" s="924"/>
      <c r="I122" s="924"/>
      <c r="J122" s="924"/>
      <c r="K122" s="924"/>
      <c r="L122" s="924"/>
      <c r="M122" s="924"/>
      <c r="N122" s="924"/>
      <c r="O122" s="924"/>
      <c r="P122" s="924"/>
      <c r="Q122" s="924"/>
      <c r="R122" s="924"/>
      <c r="S122" s="924"/>
      <c r="T122" s="924"/>
      <c r="U122" s="924"/>
      <c r="V122" s="924"/>
      <c r="W122" s="924"/>
      <c r="X122" s="924"/>
      <c r="Y122" s="924"/>
      <c r="Z122" s="925"/>
      <c r="AA122" s="959" t="s">
        <v>480</v>
      </c>
      <c r="AB122" s="960"/>
      <c r="AC122" s="960"/>
      <c r="AD122" s="960"/>
      <c r="AE122" s="961"/>
      <c r="AF122" s="962" t="s">
        <v>480</v>
      </c>
      <c r="AG122" s="960"/>
      <c r="AH122" s="960"/>
      <c r="AI122" s="960"/>
      <c r="AJ122" s="961"/>
      <c r="AK122" s="962" t="s">
        <v>466</v>
      </c>
      <c r="AL122" s="960"/>
      <c r="AM122" s="960"/>
      <c r="AN122" s="960"/>
      <c r="AO122" s="961"/>
      <c r="AP122" s="963" t="s">
        <v>462</v>
      </c>
      <c r="AQ122" s="964"/>
      <c r="AR122" s="964"/>
      <c r="AS122" s="964"/>
      <c r="AT122" s="965"/>
      <c r="AU122" s="995"/>
      <c r="AV122" s="996"/>
      <c r="AW122" s="996"/>
      <c r="AX122" s="996"/>
      <c r="AY122" s="997"/>
      <c r="AZ122" s="974" t="s">
        <v>492</v>
      </c>
      <c r="BA122" s="966"/>
      <c r="BB122" s="966"/>
      <c r="BC122" s="966"/>
      <c r="BD122" s="966"/>
      <c r="BE122" s="966"/>
      <c r="BF122" s="966"/>
      <c r="BG122" s="966"/>
      <c r="BH122" s="966"/>
      <c r="BI122" s="966"/>
      <c r="BJ122" s="966"/>
      <c r="BK122" s="966"/>
      <c r="BL122" s="966"/>
      <c r="BM122" s="966"/>
      <c r="BN122" s="966"/>
      <c r="BO122" s="966"/>
      <c r="BP122" s="967"/>
      <c r="BQ122" s="1000">
        <v>4364566</v>
      </c>
      <c r="BR122" s="1001"/>
      <c r="BS122" s="1001"/>
      <c r="BT122" s="1001"/>
      <c r="BU122" s="1001"/>
      <c r="BV122" s="1001">
        <v>4688671</v>
      </c>
      <c r="BW122" s="1001"/>
      <c r="BX122" s="1001"/>
      <c r="BY122" s="1001"/>
      <c r="BZ122" s="1001"/>
      <c r="CA122" s="1001">
        <v>5358094</v>
      </c>
      <c r="CB122" s="1001"/>
      <c r="CC122" s="1001"/>
      <c r="CD122" s="1001"/>
      <c r="CE122" s="1001"/>
      <c r="CF122" s="1018">
        <v>163.19999999999999</v>
      </c>
      <c r="CG122" s="1019"/>
      <c r="CH122" s="1019"/>
      <c r="CI122" s="1019"/>
      <c r="CJ122" s="1019"/>
      <c r="CK122" s="1010"/>
      <c r="CL122" s="1011"/>
      <c r="CM122" s="1011"/>
      <c r="CN122" s="1011"/>
      <c r="CO122" s="1012"/>
      <c r="CP122" s="1020" t="s">
        <v>413</v>
      </c>
      <c r="CQ122" s="1021"/>
      <c r="CR122" s="1021"/>
      <c r="CS122" s="1021"/>
      <c r="CT122" s="1021"/>
      <c r="CU122" s="1021"/>
      <c r="CV122" s="1021"/>
      <c r="CW122" s="1021"/>
      <c r="CX122" s="1021"/>
      <c r="CY122" s="1021"/>
      <c r="CZ122" s="1021"/>
      <c r="DA122" s="1021"/>
      <c r="DB122" s="1021"/>
      <c r="DC122" s="1021"/>
      <c r="DD122" s="1021"/>
      <c r="DE122" s="1021"/>
      <c r="DF122" s="1022"/>
      <c r="DG122" s="926">
        <v>19309</v>
      </c>
      <c r="DH122" s="927"/>
      <c r="DI122" s="927"/>
      <c r="DJ122" s="927"/>
      <c r="DK122" s="927"/>
      <c r="DL122" s="927">
        <v>12225</v>
      </c>
      <c r="DM122" s="927"/>
      <c r="DN122" s="927"/>
      <c r="DO122" s="927"/>
      <c r="DP122" s="927"/>
      <c r="DQ122" s="927">
        <v>6270</v>
      </c>
      <c r="DR122" s="927"/>
      <c r="DS122" s="927"/>
      <c r="DT122" s="927"/>
      <c r="DU122" s="927"/>
      <c r="DV122" s="928">
        <v>0.2</v>
      </c>
      <c r="DW122" s="928"/>
      <c r="DX122" s="928"/>
      <c r="DY122" s="928"/>
      <c r="DZ122" s="929"/>
    </row>
    <row r="123" spans="1:130" s="230" customFormat="1" ht="26.25" customHeight="1" x14ac:dyDescent="0.15">
      <c r="A123" s="1059"/>
      <c r="B123" s="950"/>
      <c r="C123" s="923" t="s">
        <v>476</v>
      </c>
      <c r="D123" s="924"/>
      <c r="E123" s="924"/>
      <c r="F123" s="924"/>
      <c r="G123" s="924"/>
      <c r="H123" s="924"/>
      <c r="I123" s="924"/>
      <c r="J123" s="924"/>
      <c r="K123" s="924"/>
      <c r="L123" s="924"/>
      <c r="M123" s="924"/>
      <c r="N123" s="924"/>
      <c r="O123" s="924"/>
      <c r="P123" s="924"/>
      <c r="Q123" s="924"/>
      <c r="R123" s="924"/>
      <c r="S123" s="924"/>
      <c r="T123" s="924"/>
      <c r="U123" s="924"/>
      <c r="V123" s="924"/>
      <c r="W123" s="924"/>
      <c r="X123" s="924"/>
      <c r="Y123" s="924"/>
      <c r="Z123" s="925"/>
      <c r="AA123" s="959" t="s">
        <v>462</v>
      </c>
      <c r="AB123" s="960"/>
      <c r="AC123" s="960"/>
      <c r="AD123" s="960"/>
      <c r="AE123" s="961"/>
      <c r="AF123" s="962" t="s">
        <v>462</v>
      </c>
      <c r="AG123" s="960"/>
      <c r="AH123" s="960"/>
      <c r="AI123" s="960"/>
      <c r="AJ123" s="961"/>
      <c r="AK123" s="962" t="s">
        <v>462</v>
      </c>
      <c r="AL123" s="960"/>
      <c r="AM123" s="960"/>
      <c r="AN123" s="960"/>
      <c r="AO123" s="961"/>
      <c r="AP123" s="963" t="s">
        <v>462</v>
      </c>
      <c r="AQ123" s="964"/>
      <c r="AR123" s="964"/>
      <c r="AS123" s="964"/>
      <c r="AT123" s="965"/>
      <c r="AU123" s="998"/>
      <c r="AV123" s="999"/>
      <c r="AW123" s="999"/>
      <c r="AX123" s="999"/>
      <c r="AY123" s="999"/>
      <c r="AZ123" s="251" t="s">
        <v>190</v>
      </c>
      <c r="BA123" s="251"/>
      <c r="BB123" s="251"/>
      <c r="BC123" s="251"/>
      <c r="BD123" s="251"/>
      <c r="BE123" s="251"/>
      <c r="BF123" s="251"/>
      <c r="BG123" s="251"/>
      <c r="BH123" s="251"/>
      <c r="BI123" s="251"/>
      <c r="BJ123" s="251"/>
      <c r="BK123" s="251"/>
      <c r="BL123" s="251"/>
      <c r="BM123" s="251"/>
      <c r="BN123" s="251"/>
      <c r="BO123" s="978" t="s">
        <v>493</v>
      </c>
      <c r="BP123" s="1006"/>
      <c r="BQ123" s="1065">
        <v>25613182</v>
      </c>
      <c r="BR123" s="1032"/>
      <c r="BS123" s="1032"/>
      <c r="BT123" s="1032"/>
      <c r="BU123" s="1032"/>
      <c r="BV123" s="1032">
        <v>25446560</v>
      </c>
      <c r="BW123" s="1032"/>
      <c r="BX123" s="1032"/>
      <c r="BY123" s="1032"/>
      <c r="BZ123" s="1032"/>
      <c r="CA123" s="1032">
        <v>25406264</v>
      </c>
      <c r="CB123" s="1032"/>
      <c r="CC123" s="1032"/>
      <c r="CD123" s="1032"/>
      <c r="CE123" s="1032"/>
      <c r="CF123" s="1002"/>
      <c r="CG123" s="1003"/>
      <c r="CH123" s="1003"/>
      <c r="CI123" s="1003"/>
      <c r="CJ123" s="1004"/>
      <c r="CK123" s="1010"/>
      <c r="CL123" s="1011"/>
      <c r="CM123" s="1011"/>
      <c r="CN123" s="1011"/>
      <c r="CO123" s="1012"/>
      <c r="CP123" s="1020" t="s">
        <v>494</v>
      </c>
      <c r="CQ123" s="1021"/>
      <c r="CR123" s="1021"/>
      <c r="CS123" s="1021"/>
      <c r="CT123" s="1021"/>
      <c r="CU123" s="1021"/>
      <c r="CV123" s="1021"/>
      <c r="CW123" s="1021"/>
      <c r="CX123" s="1021"/>
      <c r="CY123" s="1021"/>
      <c r="CZ123" s="1021"/>
      <c r="DA123" s="1021"/>
      <c r="DB123" s="1021"/>
      <c r="DC123" s="1021"/>
      <c r="DD123" s="1021"/>
      <c r="DE123" s="1021"/>
      <c r="DF123" s="1022"/>
      <c r="DG123" s="959" t="s">
        <v>473</v>
      </c>
      <c r="DH123" s="960"/>
      <c r="DI123" s="960"/>
      <c r="DJ123" s="960"/>
      <c r="DK123" s="961"/>
      <c r="DL123" s="962" t="s">
        <v>462</v>
      </c>
      <c r="DM123" s="960"/>
      <c r="DN123" s="960"/>
      <c r="DO123" s="960"/>
      <c r="DP123" s="961"/>
      <c r="DQ123" s="962" t="s">
        <v>480</v>
      </c>
      <c r="DR123" s="960"/>
      <c r="DS123" s="960"/>
      <c r="DT123" s="960"/>
      <c r="DU123" s="961"/>
      <c r="DV123" s="963" t="s">
        <v>462</v>
      </c>
      <c r="DW123" s="964"/>
      <c r="DX123" s="964"/>
      <c r="DY123" s="964"/>
      <c r="DZ123" s="965"/>
    </row>
    <row r="124" spans="1:130" s="230" customFormat="1" ht="26.25" customHeight="1" thickBot="1" x14ac:dyDescent="0.2">
      <c r="A124" s="1059"/>
      <c r="B124" s="950"/>
      <c r="C124" s="923" t="s">
        <v>479</v>
      </c>
      <c r="D124" s="924"/>
      <c r="E124" s="924"/>
      <c r="F124" s="924"/>
      <c r="G124" s="924"/>
      <c r="H124" s="924"/>
      <c r="I124" s="924"/>
      <c r="J124" s="924"/>
      <c r="K124" s="924"/>
      <c r="L124" s="924"/>
      <c r="M124" s="924"/>
      <c r="N124" s="924"/>
      <c r="O124" s="924"/>
      <c r="P124" s="924"/>
      <c r="Q124" s="924"/>
      <c r="R124" s="924"/>
      <c r="S124" s="924"/>
      <c r="T124" s="924"/>
      <c r="U124" s="924"/>
      <c r="V124" s="924"/>
      <c r="W124" s="924"/>
      <c r="X124" s="924"/>
      <c r="Y124" s="924"/>
      <c r="Z124" s="925"/>
      <c r="AA124" s="959" t="s">
        <v>462</v>
      </c>
      <c r="AB124" s="960"/>
      <c r="AC124" s="960"/>
      <c r="AD124" s="960"/>
      <c r="AE124" s="961"/>
      <c r="AF124" s="962" t="s">
        <v>480</v>
      </c>
      <c r="AG124" s="960"/>
      <c r="AH124" s="960"/>
      <c r="AI124" s="960"/>
      <c r="AJ124" s="961"/>
      <c r="AK124" s="962" t="s">
        <v>445</v>
      </c>
      <c r="AL124" s="960"/>
      <c r="AM124" s="960"/>
      <c r="AN124" s="960"/>
      <c r="AO124" s="961"/>
      <c r="AP124" s="963" t="s">
        <v>462</v>
      </c>
      <c r="AQ124" s="964"/>
      <c r="AR124" s="964"/>
      <c r="AS124" s="964"/>
      <c r="AT124" s="965"/>
      <c r="AU124" s="1061" t="s">
        <v>495</v>
      </c>
      <c r="AV124" s="1062"/>
      <c r="AW124" s="1062"/>
      <c r="AX124" s="1062"/>
      <c r="AY124" s="1062"/>
      <c r="AZ124" s="1062"/>
      <c r="BA124" s="1062"/>
      <c r="BB124" s="1062"/>
      <c r="BC124" s="1062"/>
      <c r="BD124" s="1062"/>
      <c r="BE124" s="1062"/>
      <c r="BF124" s="1062"/>
      <c r="BG124" s="1062"/>
      <c r="BH124" s="1062"/>
      <c r="BI124" s="1062"/>
      <c r="BJ124" s="1062"/>
      <c r="BK124" s="1062"/>
      <c r="BL124" s="1062"/>
      <c r="BM124" s="1062"/>
      <c r="BN124" s="1062"/>
      <c r="BO124" s="1062"/>
      <c r="BP124" s="1063"/>
      <c r="BQ124" s="1064" t="s">
        <v>462</v>
      </c>
      <c r="BR124" s="1028"/>
      <c r="BS124" s="1028"/>
      <c r="BT124" s="1028"/>
      <c r="BU124" s="1028"/>
      <c r="BV124" s="1028" t="s">
        <v>480</v>
      </c>
      <c r="BW124" s="1028"/>
      <c r="BX124" s="1028"/>
      <c r="BY124" s="1028"/>
      <c r="BZ124" s="1028"/>
      <c r="CA124" s="1028" t="s">
        <v>459</v>
      </c>
      <c r="CB124" s="1028"/>
      <c r="CC124" s="1028"/>
      <c r="CD124" s="1028"/>
      <c r="CE124" s="1028"/>
      <c r="CF124" s="1029"/>
      <c r="CG124" s="1030"/>
      <c r="CH124" s="1030"/>
      <c r="CI124" s="1030"/>
      <c r="CJ124" s="1031"/>
      <c r="CK124" s="1013"/>
      <c r="CL124" s="1013"/>
      <c r="CM124" s="1013"/>
      <c r="CN124" s="1013"/>
      <c r="CO124" s="1014"/>
      <c r="CP124" s="1020" t="s">
        <v>496</v>
      </c>
      <c r="CQ124" s="1021"/>
      <c r="CR124" s="1021"/>
      <c r="CS124" s="1021"/>
      <c r="CT124" s="1021"/>
      <c r="CU124" s="1021"/>
      <c r="CV124" s="1021"/>
      <c r="CW124" s="1021"/>
      <c r="CX124" s="1021"/>
      <c r="CY124" s="1021"/>
      <c r="CZ124" s="1021"/>
      <c r="DA124" s="1021"/>
      <c r="DB124" s="1021"/>
      <c r="DC124" s="1021"/>
      <c r="DD124" s="1021"/>
      <c r="DE124" s="1021"/>
      <c r="DF124" s="1022"/>
      <c r="DG124" s="1005">
        <v>2551104</v>
      </c>
      <c r="DH124" s="987"/>
      <c r="DI124" s="987"/>
      <c r="DJ124" s="987"/>
      <c r="DK124" s="988"/>
      <c r="DL124" s="986">
        <v>2313656</v>
      </c>
      <c r="DM124" s="987"/>
      <c r="DN124" s="987"/>
      <c r="DO124" s="987"/>
      <c r="DP124" s="988"/>
      <c r="DQ124" s="986" t="s">
        <v>458</v>
      </c>
      <c r="DR124" s="987"/>
      <c r="DS124" s="987"/>
      <c r="DT124" s="987"/>
      <c r="DU124" s="988"/>
      <c r="DV124" s="989" t="s">
        <v>462</v>
      </c>
      <c r="DW124" s="990"/>
      <c r="DX124" s="990"/>
      <c r="DY124" s="990"/>
      <c r="DZ124" s="991"/>
    </row>
    <row r="125" spans="1:130" s="230" customFormat="1" ht="26.25" customHeight="1" x14ac:dyDescent="0.15">
      <c r="A125" s="1059"/>
      <c r="B125" s="950"/>
      <c r="C125" s="923" t="s">
        <v>482</v>
      </c>
      <c r="D125" s="924"/>
      <c r="E125" s="924"/>
      <c r="F125" s="924"/>
      <c r="G125" s="924"/>
      <c r="H125" s="924"/>
      <c r="I125" s="924"/>
      <c r="J125" s="924"/>
      <c r="K125" s="924"/>
      <c r="L125" s="924"/>
      <c r="M125" s="924"/>
      <c r="N125" s="924"/>
      <c r="O125" s="924"/>
      <c r="P125" s="924"/>
      <c r="Q125" s="924"/>
      <c r="R125" s="924"/>
      <c r="S125" s="924"/>
      <c r="T125" s="924"/>
      <c r="U125" s="924"/>
      <c r="V125" s="924"/>
      <c r="W125" s="924"/>
      <c r="X125" s="924"/>
      <c r="Y125" s="924"/>
      <c r="Z125" s="925"/>
      <c r="AA125" s="959" t="s">
        <v>451</v>
      </c>
      <c r="AB125" s="960"/>
      <c r="AC125" s="960"/>
      <c r="AD125" s="960"/>
      <c r="AE125" s="961"/>
      <c r="AF125" s="962" t="s">
        <v>480</v>
      </c>
      <c r="AG125" s="960"/>
      <c r="AH125" s="960"/>
      <c r="AI125" s="960"/>
      <c r="AJ125" s="961"/>
      <c r="AK125" s="962" t="s">
        <v>480</v>
      </c>
      <c r="AL125" s="960"/>
      <c r="AM125" s="960"/>
      <c r="AN125" s="960"/>
      <c r="AO125" s="961"/>
      <c r="AP125" s="963" t="s">
        <v>453</v>
      </c>
      <c r="AQ125" s="964"/>
      <c r="AR125" s="964"/>
      <c r="AS125" s="964"/>
      <c r="AT125" s="965"/>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3" t="s">
        <v>497</v>
      </c>
      <c r="CL125" s="1008"/>
      <c r="CM125" s="1008"/>
      <c r="CN125" s="1008"/>
      <c r="CO125" s="1009"/>
      <c r="CP125" s="930" t="s">
        <v>498</v>
      </c>
      <c r="CQ125" s="897"/>
      <c r="CR125" s="897"/>
      <c r="CS125" s="897"/>
      <c r="CT125" s="897"/>
      <c r="CU125" s="897"/>
      <c r="CV125" s="897"/>
      <c r="CW125" s="897"/>
      <c r="CX125" s="897"/>
      <c r="CY125" s="897"/>
      <c r="CZ125" s="897"/>
      <c r="DA125" s="897"/>
      <c r="DB125" s="897"/>
      <c r="DC125" s="897"/>
      <c r="DD125" s="897"/>
      <c r="DE125" s="897"/>
      <c r="DF125" s="898"/>
      <c r="DG125" s="931" t="s">
        <v>480</v>
      </c>
      <c r="DH125" s="932"/>
      <c r="DI125" s="932"/>
      <c r="DJ125" s="932"/>
      <c r="DK125" s="932"/>
      <c r="DL125" s="932" t="s">
        <v>462</v>
      </c>
      <c r="DM125" s="932"/>
      <c r="DN125" s="932"/>
      <c r="DO125" s="932"/>
      <c r="DP125" s="932"/>
      <c r="DQ125" s="932" t="s">
        <v>462</v>
      </c>
      <c r="DR125" s="932"/>
      <c r="DS125" s="932"/>
      <c r="DT125" s="932"/>
      <c r="DU125" s="932"/>
      <c r="DV125" s="933" t="s">
        <v>462</v>
      </c>
      <c r="DW125" s="933"/>
      <c r="DX125" s="933"/>
      <c r="DY125" s="933"/>
      <c r="DZ125" s="934"/>
    </row>
    <row r="126" spans="1:130" s="230" customFormat="1" ht="26.25" customHeight="1" thickBot="1" x14ac:dyDescent="0.2">
      <c r="A126" s="1059"/>
      <c r="B126" s="950"/>
      <c r="C126" s="923" t="s">
        <v>484</v>
      </c>
      <c r="D126" s="924"/>
      <c r="E126" s="924"/>
      <c r="F126" s="924"/>
      <c r="G126" s="924"/>
      <c r="H126" s="924"/>
      <c r="I126" s="924"/>
      <c r="J126" s="924"/>
      <c r="K126" s="924"/>
      <c r="L126" s="924"/>
      <c r="M126" s="924"/>
      <c r="N126" s="924"/>
      <c r="O126" s="924"/>
      <c r="P126" s="924"/>
      <c r="Q126" s="924"/>
      <c r="R126" s="924"/>
      <c r="S126" s="924"/>
      <c r="T126" s="924"/>
      <c r="U126" s="924"/>
      <c r="V126" s="924"/>
      <c r="W126" s="924"/>
      <c r="X126" s="924"/>
      <c r="Y126" s="924"/>
      <c r="Z126" s="925"/>
      <c r="AA126" s="959" t="s">
        <v>473</v>
      </c>
      <c r="AB126" s="960"/>
      <c r="AC126" s="960"/>
      <c r="AD126" s="960"/>
      <c r="AE126" s="961"/>
      <c r="AF126" s="962" t="s">
        <v>462</v>
      </c>
      <c r="AG126" s="960"/>
      <c r="AH126" s="960"/>
      <c r="AI126" s="960"/>
      <c r="AJ126" s="961"/>
      <c r="AK126" s="962" t="s">
        <v>462</v>
      </c>
      <c r="AL126" s="960"/>
      <c r="AM126" s="960"/>
      <c r="AN126" s="960"/>
      <c r="AO126" s="961"/>
      <c r="AP126" s="963" t="s">
        <v>458</v>
      </c>
      <c r="AQ126" s="964"/>
      <c r="AR126" s="964"/>
      <c r="AS126" s="964"/>
      <c r="AT126" s="965"/>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4"/>
      <c r="CL126" s="1011"/>
      <c r="CM126" s="1011"/>
      <c r="CN126" s="1011"/>
      <c r="CO126" s="1012"/>
      <c r="CP126" s="923" t="s">
        <v>499</v>
      </c>
      <c r="CQ126" s="924"/>
      <c r="CR126" s="924"/>
      <c r="CS126" s="924"/>
      <c r="CT126" s="924"/>
      <c r="CU126" s="924"/>
      <c r="CV126" s="924"/>
      <c r="CW126" s="924"/>
      <c r="CX126" s="924"/>
      <c r="CY126" s="924"/>
      <c r="CZ126" s="924"/>
      <c r="DA126" s="924"/>
      <c r="DB126" s="924"/>
      <c r="DC126" s="924"/>
      <c r="DD126" s="924"/>
      <c r="DE126" s="924"/>
      <c r="DF126" s="925"/>
      <c r="DG126" s="926" t="s">
        <v>480</v>
      </c>
      <c r="DH126" s="927"/>
      <c r="DI126" s="927"/>
      <c r="DJ126" s="927"/>
      <c r="DK126" s="927"/>
      <c r="DL126" s="927" t="s">
        <v>462</v>
      </c>
      <c r="DM126" s="927"/>
      <c r="DN126" s="927"/>
      <c r="DO126" s="927"/>
      <c r="DP126" s="927"/>
      <c r="DQ126" s="927" t="s">
        <v>451</v>
      </c>
      <c r="DR126" s="927"/>
      <c r="DS126" s="927"/>
      <c r="DT126" s="927"/>
      <c r="DU126" s="927"/>
      <c r="DV126" s="928" t="s">
        <v>462</v>
      </c>
      <c r="DW126" s="928"/>
      <c r="DX126" s="928"/>
      <c r="DY126" s="928"/>
      <c r="DZ126" s="929"/>
    </row>
    <row r="127" spans="1:130" s="230" customFormat="1" ht="26.25" customHeight="1" x14ac:dyDescent="0.15">
      <c r="A127" s="1060"/>
      <c r="B127" s="952"/>
      <c r="C127" s="974" t="s">
        <v>500</v>
      </c>
      <c r="D127" s="966"/>
      <c r="E127" s="966"/>
      <c r="F127" s="966"/>
      <c r="G127" s="966"/>
      <c r="H127" s="966"/>
      <c r="I127" s="966"/>
      <c r="J127" s="966"/>
      <c r="K127" s="966"/>
      <c r="L127" s="966"/>
      <c r="M127" s="966"/>
      <c r="N127" s="966"/>
      <c r="O127" s="966"/>
      <c r="P127" s="966"/>
      <c r="Q127" s="966"/>
      <c r="R127" s="966"/>
      <c r="S127" s="966"/>
      <c r="T127" s="966"/>
      <c r="U127" s="966"/>
      <c r="V127" s="966"/>
      <c r="W127" s="966"/>
      <c r="X127" s="966"/>
      <c r="Y127" s="966"/>
      <c r="Z127" s="967"/>
      <c r="AA127" s="959" t="s">
        <v>451</v>
      </c>
      <c r="AB127" s="960"/>
      <c r="AC127" s="960"/>
      <c r="AD127" s="960"/>
      <c r="AE127" s="961"/>
      <c r="AF127" s="962" t="s">
        <v>459</v>
      </c>
      <c r="AG127" s="960"/>
      <c r="AH127" s="960"/>
      <c r="AI127" s="960"/>
      <c r="AJ127" s="961"/>
      <c r="AK127" s="962" t="s">
        <v>458</v>
      </c>
      <c r="AL127" s="960"/>
      <c r="AM127" s="960"/>
      <c r="AN127" s="960"/>
      <c r="AO127" s="961"/>
      <c r="AP127" s="963" t="s">
        <v>462</v>
      </c>
      <c r="AQ127" s="964"/>
      <c r="AR127" s="964"/>
      <c r="AS127" s="964"/>
      <c r="AT127" s="965"/>
      <c r="AU127" s="232"/>
      <c r="AV127" s="232"/>
      <c r="AW127" s="232"/>
      <c r="AX127" s="1033" t="s">
        <v>501</v>
      </c>
      <c r="AY127" s="1034"/>
      <c r="AZ127" s="1034"/>
      <c r="BA127" s="1034"/>
      <c r="BB127" s="1034"/>
      <c r="BC127" s="1034"/>
      <c r="BD127" s="1034"/>
      <c r="BE127" s="1035"/>
      <c r="BF127" s="1036" t="s">
        <v>502</v>
      </c>
      <c r="BG127" s="1034"/>
      <c r="BH127" s="1034"/>
      <c r="BI127" s="1034"/>
      <c r="BJ127" s="1034"/>
      <c r="BK127" s="1034"/>
      <c r="BL127" s="1035"/>
      <c r="BM127" s="1036" t="s">
        <v>503</v>
      </c>
      <c r="BN127" s="1034"/>
      <c r="BO127" s="1034"/>
      <c r="BP127" s="1034"/>
      <c r="BQ127" s="1034"/>
      <c r="BR127" s="1034"/>
      <c r="BS127" s="1035"/>
      <c r="BT127" s="1036" t="s">
        <v>504</v>
      </c>
      <c r="BU127" s="1034"/>
      <c r="BV127" s="1034"/>
      <c r="BW127" s="1034"/>
      <c r="BX127" s="1034"/>
      <c r="BY127" s="1034"/>
      <c r="BZ127" s="1057"/>
      <c r="CA127" s="232"/>
      <c r="CB127" s="232"/>
      <c r="CC127" s="232"/>
      <c r="CD127" s="255"/>
      <c r="CE127" s="255"/>
      <c r="CF127" s="255"/>
      <c r="CG127" s="232"/>
      <c r="CH127" s="232"/>
      <c r="CI127" s="232"/>
      <c r="CJ127" s="254"/>
      <c r="CK127" s="1024"/>
      <c r="CL127" s="1011"/>
      <c r="CM127" s="1011"/>
      <c r="CN127" s="1011"/>
      <c r="CO127" s="1012"/>
      <c r="CP127" s="923" t="s">
        <v>505</v>
      </c>
      <c r="CQ127" s="924"/>
      <c r="CR127" s="924"/>
      <c r="CS127" s="924"/>
      <c r="CT127" s="924"/>
      <c r="CU127" s="924"/>
      <c r="CV127" s="924"/>
      <c r="CW127" s="924"/>
      <c r="CX127" s="924"/>
      <c r="CY127" s="924"/>
      <c r="CZ127" s="924"/>
      <c r="DA127" s="924"/>
      <c r="DB127" s="924"/>
      <c r="DC127" s="924"/>
      <c r="DD127" s="924"/>
      <c r="DE127" s="924"/>
      <c r="DF127" s="925"/>
      <c r="DG127" s="926" t="s">
        <v>458</v>
      </c>
      <c r="DH127" s="927"/>
      <c r="DI127" s="927"/>
      <c r="DJ127" s="927"/>
      <c r="DK127" s="927"/>
      <c r="DL127" s="927" t="s">
        <v>462</v>
      </c>
      <c r="DM127" s="927"/>
      <c r="DN127" s="927"/>
      <c r="DO127" s="927"/>
      <c r="DP127" s="927"/>
      <c r="DQ127" s="927" t="s">
        <v>458</v>
      </c>
      <c r="DR127" s="927"/>
      <c r="DS127" s="927"/>
      <c r="DT127" s="927"/>
      <c r="DU127" s="927"/>
      <c r="DV127" s="928" t="s">
        <v>453</v>
      </c>
      <c r="DW127" s="928"/>
      <c r="DX127" s="928"/>
      <c r="DY127" s="928"/>
      <c r="DZ127" s="929"/>
    </row>
    <row r="128" spans="1:130" s="230" customFormat="1" ht="26.25" customHeight="1" thickBot="1" x14ac:dyDescent="0.2">
      <c r="A128" s="1043" t="s">
        <v>506</v>
      </c>
      <c r="B128" s="1044"/>
      <c r="C128" s="1044"/>
      <c r="D128" s="1044"/>
      <c r="E128" s="1044"/>
      <c r="F128" s="1044"/>
      <c r="G128" s="1044"/>
      <c r="H128" s="1044"/>
      <c r="I128" s="1044"/>
      <c r="J128" s="1044"/>
      <c r="K128" s="1044"/>
      <c r="L128" s="1044"/>
      <c r="M128" s="1044"/>
      <c r="N128" s="1044"/>
      <c r="O128" s="1044"/>
      <c r="P128" s="1044"/>
      <c r="Q128" s="1044"/>
      <c r="R128" s="1044"/>
      <c r="S128" s="1044"/>
      <c r="T128" s="1044"/>
      <c r="U128" s="1044"/>
      <c r="V128" s="1044"/>
      <c r="W128" s="1045" t="s">
        <v>507</v>
      </c>
      <c r="X128" s="1045"/>
      <c r="Y128" s="1045"/>
      <c r="Z128" s="1046"/>
      <c r="AA128" s="1047">
        <v>96507</v>
      </c>
      <c r="AB128" s="1048"/>
      <c r="AC128" s="1048"/>
      <c r="AD128" s="1048"/>
      <c r="AE128" s="1049"/>
      <c r="AF128" s="1050">
        <v>103955</v>
      </c>
      <c r="AG128" s="1048"/>
      <c r="AH128" s="1048"/>
      <c r="AI128" s="1048"/>
      <c r="AJ128" s="1049"/>
      <c r="AK128" s="1050">
        <v>208860</v>
      </c>
      <c r="AL128" s="1048"/>
      <c r="AM128" s="1048"/>
      <c r="AN128" s="1048"/>
      <c r="AO128" s="1049"/>
      <c r="AP128" s="1051"/>
      <c r="AQ128" s="1052"/>
      <c r="AR128" s="1052"/>
      <c r="AS128" s="1052"/>
      <c r="AT128" s="1053"/>
      <c r="AU128" s="232"/>
      <c r="AV128" s="232"/>
      <c r="AW128" s="232"/>
      <c r="AX128" s="896" t="s">
        <v>508</v>
      </c>
      <c r="AY128" s="897"/>
      <c r="AZ128" s="897"/>
      <c r="BA128" s="897"/>
      <c r="BB128" s="897"/>
      <c r="BC128" s="897"/>
      <c r="BD128" s="897"/>
      <c r="BE128" s="898"/>
      <c r="BF128" s="1054" t="s">
        <v>473</v>
      </c>
      <c r="BG128" s="1055"/>
      <c r="BH128" s="1055"/>
      <c r="BI128" s="1055"/>
      <c r="BJ128" s="1055"/>
      <c r="BK128" s="1055"/>
      <c r="BL128" s="1056"/>
      <c r="BM128" s="1054">
        <v>15</v>
      </c>
      <c r="BN128" s="1055"/>
      <c r="BO128" s="1055"/>
      <c r="BP128" s="1055"/>
      <c r="BQ128" s="1055"/>
      <c r="BR128" s="1055"/>
      <c r="BS128" s="1056"/>
      <c r="BT128" s="1054">
        <v>20</v>
      </c>
      <c r="BU128" s="1055"/>
      <c r="BV128" s="1055"/>
      <c r="BW128" s="1055"/>
      <c r="BX128" s="1055"/>
      <c r="BY128" s="1055"/>
      <c r="BZ128" s="1077"/>
      <c r="CA128" s="255"/>
      <c r="CB128" s="255"/>
      <c r="CC128" s="255"/>
      <c r="CD128" s="255"/>
      <c r="CE128" s="255"/>
      <c r="CF128" s="255"/>
      <c r="CG128" s="232"/>
      <c r="CH128" s="232"/>
      <c r="CI128" s="232"/>
      <c r="CJ128" s="254"/>
      <c r="CK128" s="1025"/>
      <c r="CL128" s="1026"/>
      <c r="CM128" s="1026"/>
      <c r="CN128" s="1026"/>
      <c r="CO128" s="1027"/>
      <c r="CP128" s="1037" t="s">
        <v>509</v>
      </c>
      <c r="CQ128" s="726"/>
      <c r="CR128" s="726"/>
      <c r="CS128" s="726"/>
      <c r="CT128" s="726"/>
      <c r="CU128" s="726"/>
      <c r="CV128" s="726"/>
      <c r="CW128" s="726"/>
      <c r="CX128" s="726"/>
      <c r="CY128" s="726"/>
      <c r="CZ128" s="726"/>
      <c r="DA128" s="726"/>
      <c r="DB128" s="726"/>
      <c r="DC128" s="726"/>
      <c r="DD128" s="726"/>
      <c r="DE128" s="726"/>
      <c r="DF128" s="1038"/>
      <c r="DG128" s="1039" t="s">
        <v>459</v>
      </c>
      <c r="DH128" s="1040"/>
      <c r="DI128" s="1040"/>
      <c r="DJ128" s="1040"/>
      <c r="DK128" s="1040"/>
      <c r="DL128" s="1040" t="s">
        <v>453</v>
      </c>
      <c r="DM128" s="1040"/>
      <c r="DN128" s="1040"/>
      <c r="DO128" s="1040"/>
      <c r="DP128" s="1040"/>
      <c r="DQ128" s="1040" t="s">
        <v>459</v>
      </c>
      <c r="DR128" s="1040"/>
      <c r="DS128" s="1040"/>
      <c r="DT128" s="1040"/>
      <c r="DU128" s="1040"/>
      <c r="DV128" s="1041" t="s">
        <v>459</v>
      </c>
      <c r="DW128" s="1041"/>
      <c r="DX128" s="1041"/>
      <c r="DY128" s="1041"/>
      <c r="DZ128" s="1042"/>
    </row>
    <row r="129" spans="1:131" s="230" customFormat="1" ht="26.25" customHeight="1" x14ac:dyDescent="0.15">
      <c r="A129" s="935" t="s">
        <v>108</v>
      </c>
      <c r="B129" s="936"/>
      <c r="C129" s="936"/>
      <c r="D129" s="936"/>
      <c r="E129" s="936"/>
      <c r="F129" s="936"/>
      <c r="G129" s="936"/>
      <c r="H129" s="936"/>
      <c r="I129" s="936"/>
      <c r="J129" s="936"/>
      <c r="K129" s="936"/>
      <c r="L129" s="936"/>
      <c r="M129" s="936"/>
      <c r="N129" s="936"/>
      <c r="O129" s="936"/>
      <c r="P129" s="936"/>
      <c r="Q129" s="936"/>
      <c r="R129" s="936"/>
      <c r="S129" s="936"/>
      <c r="T129" s="936"/>
      <c r="U129" s="936"/>
      <c r="V129" s="936"/>
      <c r="W129" s="1071" t="s">
        <v>510</v>
      </c>
      <c r="X129" s="1072"/>
      <c r="Y129" s="1072"/>
      <c r="Z129" s="1073"/>
      <c r="AA129" s="959">
        <v>3603199</v>
      </c>
      <c r="AB129" s="960"/>
      <c r="AC129" s="960"/>
      <c r="AD129" s="960"/>
      <c r="AE129" s="961"/>
      <c r="AF129" s="962">
        <v>3829918</v>
      </c>
      <c r="AG129" s="960"/>
      <c r="AH129" s="960"/>
      <c r="AI129" s="960"/>
      <c r="AJ129" s="961"/>
      <c r="AK129" s="962">
        <v>3703794</v>
      </c>
      <c r="AL129" s="960"/>
      <c r="AM129" s="960"/>
      <c r="AN129" s="960"/>
      <c r="AO129" s="961"/>
      <c r="AP129" s="1074"/>
      <c r="AQ129" s="1075"/>
      <c r="AR129" s="1075"/>
      <c r="AS129" s="1075"/>
      <c r="AT129" s="1076"/>
      <c r="AU129" s="233"/>
      <c r="AV129" s="233"/>
      <c r="AW129" s="233"/>
      <c r="AX129" s="1066" t="s">
        <v>511</v>
      </c>
      <c r="AY129" s="924"/>
      <c r="AZ129" s="924"/>
      <c r="BA129" s="924"/>
      <c r="BB129" s="924"/>
      <c r="BC129" s="924"/>
      <c r="BD129" s="924"/>
      <c r="BE129" s="925"/>
      <c r="BF129" s="1067" t="s">
        <v>462</v>
      </c>
      <c r="BG129" s="1068"/>
      <c r="BH129" s="1068"/>
      <c r="BI129" s="1068"/>
      <c r="BJ129" s="1068"/>
      <c r="BK129" s="1068"/>
      <c r="BL129" s="1069"/>
      <c r="BM129" s="1067">
        <v>20</v>
      </c>
      <c r="BN129" s="1068"/>
      <c r="BO129" s="1068"/>
      <c r="BP129" s="1068"/>
      <c r="BQ129" s="1068"/>
      <c r="BR129" s="1068"/>
      <c r="BS129" s="1069"/>
      <c r="BT129" s="1067">
        <v>30</v>
      </c>
      <c r="BU129" s="1068"/>
      <c r="BV129" s="1068"/>
      <c r="BW129" s="1068"/>
      <c r="BX129" s="1068"/>
      <c r="BY129" s="1068"/>
      <c r="BZ129" s="1070"/>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5" t="s">
        <v>512</v>
      </c>
      <c r="B130" s="936"/>
      <c r="C130" s="936"/>
      <c r="D130" s="936"/>
      <c r="E130" s="936"/>
      <c r="F130" s="936"/>
      <c r="G130" s="936"/>
      <c r="H130" s="936"/>
      <c r="I130" s="936"/>
      <c r="J130" s="936"/>
      <c r="K130" s="936"/>
      <c r="L130" s="936"/>
      <c r="M130" s="936"/>
      <c r="N130" s="936"/>
      <c r="O130" s="936"/>
      <c r="P130" s="936"/>
      <c r="Q130" s="936"/>
      <c r="R130" s="936"/>
      <c r="S130" s="936"/>
      <c r="T130" s="936"/>
      <c r="U130" s="936"/>
      <c r="V130" s="936"/>
      <c r="W130" s="1071" t="s">
        <v>513</v>
      </c>
      <c r="X130" s="1072"/>
      <c r="Y130" s="1072"/>
      <c r="Z130" s="1073"/>
      <c r="AA130" s="959">
        <v>372701</v>
      </c>
      <c r="AB130" s="960"/>
      <c r="AC130" s="960"/>
      <c r="AD130" s="960"/>
      <c r="AE130" s="961"/>
      <c r="AF130" s="962">
        <v>396590</v>
      </c>
      <c r="AG130" s="960"/>
      <c r="AH130" s="960"/>
      <c r="AI130" s="960"/>
      <c r="AJ130" s="961"/>
      <c r="AK130" s="962">
        <v>420975</v>
      </c>
      <c r="AL130" s="960"/>
      <c r="AM130" s="960"/>
      <c r="AN130" s="960"/>
      <c r="AO130" s="961"/>
      <c r="AP130" s="1074"/>
      <c r="AQ130" s="1075"/>
      <c r="AR130" s="1075"/>
      <c r="AS130" s="1075"/>
      <c r="AT130" s="1076"/>
      <c r="AU130" s="233"/>
      <c r="AV130" s="233"/>
      <c r="AW130" s="233"/>
      <c r="AX130" s="1066" t="s">
        <v>514</v>
      </c>
      <c r="AY130" s="924"/>
      <c r="AZ130" s="924"/>
      <c r="BA130" s="924"/>
      <c r="BB130" s="924"/>
      <c r="BC130" s="924"/>
      <c r="BD130" s="924"/>
      <c r="BE130" s="925"/>
      <c r="BF130" s="1102">
        <v>5.5</v>
      </c>
      <c r="BG130" s="1103"/>
      <c r="BH130" s="1103"/>
      <c r="BI130" s="1103"/>
      <c r="BJ130" s="1103"/>
      <c r="BK130" s="1103"/>
      <c r="BL130" s="1104"/>
      <c r="BM130" s="1102">
        <v>25</v>
      </c>
      <c r="BN130" s="1103"/>
      <c r="BO130" s="1103"/>
      <c r="BP130" s="1103"/>
      <c r="BQ130" s="1103"/>
      <c r="BR130" s="1103"/>
      <c r="BS130" s="1104"/>
      <c r="BT130" s="1102">
        <v>35</v>
      </c>
      <c r="BU130" s="1103"/>
      <c r="BV130" s="1103"/>
      <c r="BW130" s="1103"/>
      <c r="BX130" s="1103"/>
      <c r="BY130" s="1103"/>
      <c r="BZ130" s="1105"/>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6"/>
      <c r="B131" s="1107"/>
      <c r="C131" s="1107"/>
      <c r="D131" s="1107"/>
      <c r="E131" s="1107"/>
      <c r="F131" s="1107"/>
      <c r="G131" s="1107"/>
      <c r="H131" s="1107"/>
      <c r="I131" s="1107"/>
      <c r="J131" s="1107"/>
      <c r="K131" s="1107"/>
      <c r="L131" s="1107"/>
      <c r="M131" s="1107"/>
      <c r="N131" s="1107"/>
      <c r="O131" s="1107"/>
      <c r="P131" s="1107"/>
      <c r="Q131" s="1107"/>
      <c r="R131" s="1107"/>
      <c r="S131" s="1107"/>
      <c r="T131" s="1107"/>
      <c r="U131" s="1107"/>
      <c r="V131" s="1107"/>
      <c r="W131" s="1108" t="s">
        <v>515</v>
      </c>
      <c r="X131" s="1109"/>
      <c r="Y131" s="1109"/>
      <c r="Z131" s="1110"/>
      <c r="AA131" s="1005">
        <v>3230498</v>
      </c>
      <c r="AB131" s="987"/>
      <c r="AC131" s="987"/>
      <c r="AD131" s="987"/>
      <c r="AE131" s="988"/>
      <c r="AF131" s="986">
        <v>3433328</v>
      </c>
      <c r="AG131" s="987"/>
      <c r="AH131" s="987"/>
      <c r="AI131" s="987"/>
      <c r="AJ131" s="988"/>
      <c r="AK131" s="986">
        <v>3282819</v>
      </c>
      <c r="AL131" s="987"/>
      <c r="AM131" s="987"/>
      <c r="AN131" s="987"/>
      <c r="AO131" s="988"/>
      <c r="AP131" s="1111"/>
      <c r="AQ131" s="1112"/>
      <c r="AR131" s="1112"/>
      <c r="AS131" s="1112"/>
      <c r="AT131" s="1113"/>
      <c r="AU131" s="233"/>
      <c r="AV131" s="233"/>
      <c r="AW131" s="233"/>
      <c r="AX131" s="1084" t="s">
        <v>516</v>
      </c>
      <c r="AY131" s="726"/>
      <c r="AZ131" s="726"/>
      <c r="BA131" s="726"/>
      <c r="BB131" s="726"/>
      <c r="BC131" s="726"/>
      <c r="BD131" s="726"/>
      <c r="BE131" s="1038"/>
      <c r="BF131" s="1085" t="s">
        <v>517</v>
      </c>
      <c r="BG131" s="1086"/>
      <c r="BH131" s="1086"/>
      <c r="BI131" s="1086"/>
      <c r="BJ131" s="1086"/>
      <c r="BK131" s="1086"/>
      <c r="BL131" s="1087"/>
      <c r="BM131" s="1085">
        <v>350</v>
      </c>
      <c r="BN131" s="1086"/>
      <c r="BO131" s="1086"/>
      <c r="BP131" s="1086"/>
      <c r="BQ131" s="1086"/>
      <c r="BR131" s="1086"/>
      <c r="BS131" s="1087"/>
      <c r="BT131" s="1088"/>
      <c r="BU131" s="1089"/>
      <c r="BV131" s="1089"/>
      <c r="BW131" s="1089"/>
      <c r="BX131" s="1089"/>
      <c r="BY131" s="1089"/>
      <c r="BZ131" s="1090"/>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1" t="s">
        <v>518</v>
      </c>
      <c r="B132" s="1092"/>
      <c r="C132" s="1092"/>
      <c r="D132" s="1092"/>
      <c r="E132" s="1092"/>
      <c r="F132" s="1092"/>
      <c r="G132" s="1092"/>
      <c r="H132" s="1092"/>
      <c r="I132" s="1092"/>
      <c r="J132" s="1092"/>
      <c r="K132" s="1092"/>
      <c r="L132" s="1092"/>
      <c r="M132" s="1092"/>
      <c r="N132" s="1092"/>
      <c r="O132" s="1092"/>
      <c r="P132" s="1092"/>
      <c r="Q132" s="1092"/>
      <c r="R132" s="1092"/>
      <c r="S132" s="1092"/>
      <c r="T132" s="1092"/>
      <c r="U132" s="1092"/>
      <c r="V132" s="1095" t="s">
        <v>519</v>
      </c>
      <c r="W132" s="1095"/>
      <c r="X132" s="1095"/>
      <c r="Y132" s="1095"/>
      <c r="Z132" s="1096"/>
      <c r="AA132" s="1097">
        <v>4.3750530100000002</v>
      </c>
      <c r="AB132" s="1098"/>
      <c r="AC132" s="1098"/>
      <c r="AD132" s="1098"/>
      <c r="AE132" s="1099"/>
      <c r="AF132" s="1100">
        <v>6.8922340069999999</v>
      </c>
      <c r="AG132" s="1098"/>
      <c r="AH132" s="1098"/>
      <c r="AI132" s="1098"/>
      <c r="AJ132" s="1099"/>
      <c r="AK132" s="1100">
        <v>5.2940475850000004</v>
      </c>
      <c r="AL132" s="1098"/>
      <c r="AM132" s="1098"/>
      <c r="AN132" s="1098"/>
      <c r="AO132" s="1099"/>
      <c r="AP132" s="1002"/>
      <c r="AQ132" s="1003"/>
      <c r="AR132" s="1003"/>
      <c r="AS132" s="1003"/>
      <c r="AT132" s="1101"/>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3"/>
      <c r="B133" s="1094"/>
      <c r="C133" s="1094"/>
      <c r="D133" s="1094"/>
      <c r="E133" s="1094"/>
      <c r="F133" s="1094"/>
      <c r="G133" s="1094"/>
      <c r="H133" s="1094"/>
      <c r="I133" s="1094"/>
      <c r="J133" s="1094"/>
      <c r="K133" s="1094"/>
      <c r="L133" s="1094"/>
      <c r="M133" s="1094"/>
      <c r="N133" s="1094"/>
      <c r="O133" s="1094"/>
      <c r="P133" s="1094"/>
      <c r="Q133" s="1094"/>
      <c r="R133" s="1094"/>
      <c r="S133" s="1094"/>
      <c r="T133" s="1094"/>
      <c r="U133" s="1094"/>
      <c r="V133" s="1078" t="s">
        <v>520</v>
      </c>
      <c r="W133" s="1078"/>
      <c r="X133" s="1078"/>
      <c r="Y133" s="1078"/>
      <c r="Z133" s="1079"/>
      <c r="AA133" s="1080">
        <v>3.4</v>
      </c>
      <c r="AB133" s="1081"/>
      <c r="AC133" s="1081"/>
      <c r="AD133" s="1081"/>
      <c r="AE133" s="1082"/>
      <c r="AF133" s="1080">
        <v>5</v>
      </c>
      <c r="AG133" s="1081"/>
      <c r="AH133" s="1081"/>
      <c r="AI133" s="1081"/>
      <c r="AJ133" s="1082"/>
      <c r="AK133" s="1080">
        <v>5.5</v>
      </c>
      <c r="AL133" s="1081"/>
      <c r="AM133" s="1081"/>
      <c r="AN133" s="1081"/>
      <c r="AO133" s="1082"/>
      <c r="AP133" s="1029"/>
      <c r="AQ133" s="1030"/>
      <c r="AR133" s="1030"/>
      <c r="AS133" s="1030"/>
      <c r="AT133" s="1083"/>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kxAlk6B4T7jPGqjV79/Qnv83tRRyJYHm5yINYElrs974oeMz4fCAgFWM8LsS2m3GI6Hjm7G+hYheWM6/z33ZRQ==" saltValue="mvr7BEuOGhbjxl67GIONsQ=="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85" zoomScaleNormal="85" zoomScaleSheetLayoutView="85"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521</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2vP+nT6MQAJKph3Ptbwih1e50f+MA6U8aBFwj7/RT/8WFhEyzPdKAkzpcd0smiYasrG1oRswd3Ccpu3qsmTLAw==" saltValue="gszHcUISvB0mpgrVcqn9x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ZKUn0NI1cNAkjzweMNf5DgHn3kkyFSI2wL+zqLLW4vPDRXhqmBLZRqw2rA0XnlXNJZHB+XCSYRWnY1CSLzCjyQ==" saltValue="5Q+b5gGaboSL9EBRDivxRA=="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522</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523</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5" t="s">
        <v>524</v>
      </c>
      <c r="AP7" s="272"/>
      <c r="AQ7" s="273" t="s">
        <v>525</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6"/>
      <c r="AP8" s="278" t="s">
        <v>526</v>
      </c>
      <c r="AQ8" s="279" t="s">
        <v>527</v>
      </c>
      <c r="AR8" s="280" t="s">
        <v>528</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7" t="s">
        <v>529</v>
      </c>
      <c r="AL9" s="1118"/>
      <c r="AM9" s="1118"/>
      <c r="AN9" s="1119"/>
      <c r="AO9" s="281">
        <v>1273003</v>
      </c>
      <c r="AP9" s="281">
        <v>212806</v>
      </c>
      <c r="AQ9" s="282">
        <v>138583</v>
      </c>
      <c r="AR9" s="283">
        <v>53.6</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7" t="s">
        <v>530</v>
      </c>
      <c r="AL10" s="1118"/>
      <c r="AM10" s="1118"/>
      <c r="AN10" s="1119"/>
      <c r="AO10" s="284">
        <v>185937</v>
      </c>
      <c r="AP10" s="284">
        <v>31083</v>
      </c>
      <c r="AQ10" s="285">
        <v>15847</v>
      </c>
      <c r="AR10" s="286">
        <v>96.1</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7" t="s">
        <v>531</v>
      </c>
      <c r="AL11" s="1118"/>
      <c r="AM11" s="1118"/>
      <c r="AN11" s="1119"/>
      <c r="AO11" s="284">
        <v>240</v>
      </c>
      <c r="AP11" s="284">
        <v>40</v>
      </c>
      <c r="AQ11" s="285">
        <v>2224</v>
      </c>
      <c r="AR11" s="286">
        <v>-98.2</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7" t="s">
        <v>532</v>
      </c>
      <c r="AL12" s="1118"/>
      <c r="AM12" s="1118"/>
      <c r="AN12" s="1119"/>
      <c r="AO12" s="284" t="s">
        <v>533</v>
      </c>
      <c r="AP12" s="284" t="s">
        <v>533</v>
      </c>
      <c r="AQ12" s="285" t="s">
        <v>533</v>
      </c>
      <c r="AR12" s="286" t="s">
        <v>533</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7" t="s">
        <v>534</v>
      </c>
      <c r="AL13" s="1118"/>
      <c r="AM13" s="1118"/>
      <c r="AN13" s="1119"/>
      <c r="AO13" s="284">
        <v>41734</v>
      </c>
      <c r="AP13" s="284">
        <v>6977</v>
      </c>
      <c r="AQ13" s="285">
        <v>5571</v>
      </c>
      <c r="AR13" s="286">
        <v>25.2</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7" t="s">
        <v>535</v>
      </c>
      <c r="AL14" s="1118"/>
      <c r="AM14" s="1118"/>
      <c r="AN14" s="1119"/>
      <c r="AO14" s="284">
        <v>124400</v>
      </c>
      <c r="AP14" s="284">
        <v>20796</v>
      </c>
      <c r="AQ14" s="285">
        <v>2766</v>
      </c>
      <c r="AR14" s="286">
        <v>651.79999999999995</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20" t="s">
        <v>536</v>
      </c>
      <c r="AL15" s="1121"/>
      <c r="AM15" s="1121"/>
      <c r="AN15" s="1122"/>
      <c r="AO15" s="284">
        <v>-120075</v>
      </c>
      <c r="AP15" s="284">
        <v>-20073</v>
      </c>
      <c r="AQ15" s="285">
        <v>-9361</v>
      </c>
      <c r="AR15" s="286">
        <v>114.4</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20" t="s">
        <v>190</v>
      </c>
      <c r="AL16" s="1121"/>
      <c r="AM16" s="1121"/>
      <c r="AN16" s="1122"/>
      <c r="AO16" s="284">
        <v>1505239</v>
      </c>
      <c r="AP16" s="284">
        <v>251628</v>
      </c>
      <c r="AQ16" s="285">
        <v>155632</v>
      </c>
      <c r="AR16" s="286">
        <v>61.7</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537</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538</v>
      </c>
      <c r="AP20" s="293" t="s">
        <v>539</v>
      </c>
      <c r="AQ20" s="294" t="s">
        <v>540</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3" t="s">
        <v>541</v>
      </c>
      <c r="AL21" s="1124"/>
      <c r="AM21" s="1124"/>
      <c r="AN21" s="1125"/>
      <c r="AO21" s="297">
        <v>25.08</v>
      </c>
      <c r="AP21" s="298">
        <v>13.83</v>
      </c>
      <c r="AQ21" s="299">
        <v>11.25</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3" t="s">
        <v>542</v>
      </c>
      <c r="AL22" s="1124"/>
      <c r="AM22" s="1124"/>
      <c r="AN22" s="1125"/>
      <c r="AO22" s="302">
        <v>95</v>
      </c>
      <c r="AP22" s="303">
        <v>96.2</v>
      </c>
      <c r="AQ22" s="304">
        <v>-1.2</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4" t="s">
        <v>543</v>
      </c>
      <c r="B26" s="1114"/>
      <c r="C26" s="1114"/>
      <c r="D26" s="1114"/>
      <c r="E26" s="1114"/>
      <c r="F26" s="1114"/>
      <c r="G26" s="1114"/>
      <c r="H26" s="1114"/>
      <c r="I26" s="1114"/>
      <c r="J26" s="1114"/>
      <c r="K26" s="1114"/>
      <c r="L26" s="1114"/>
      <c r="M26" s="1114"/>
      <c r="N26" s="1114"/>
      <c r="O26" s="1114"/>
      <c r="P26" s="1114"/>
      <c r="Q26" s="1114"/>
      <c r="R26" s="1114"/>
      <c r="S26" s="1114"/>
      <c r="T26" s="1114"/>
      <c r="U26" s="1114"/>
      <c r="V26" s="1114"/>
      <c r="W26" s="1114"/>
      <c r="X26" s="1114"/>
      <c r="Y26" s="1114"/>
      <c r="Z26" s="1114"/>
      <c r="AA26" s="1114"/>
      <c r="AB26" s="1114"/>
      <c r="AC26" s="1114"/>
      <c r="AD26" s="1114"/>
      <c r="AE26" s="1114"/>
      <c r="AF26" s="1114"/>
      <c r="AG26" s="1114"/>
      <c r="AH26" s="1114"/>
      <c r="AI26" s="1114"/>
      <c r="AJ26" s="1114"/>
      <c r="AK26" s="1114"/>
      <c r="AL26" s="1114"/>
      <c r="AM26" s="1114"/>
      <c r="AN26" s="1114"/>
      <c r="AO26" s="1114"/>
      <c r="AP26" s="1114"/>
      <c r="AQ26" s="1114"/>
      <c r="AR26" s="1114"/>
      <c r="AS26" s="1114"/>
      <c r="AT26" s="267"/>
    </row>
    <row r="27" spans="1:46" x14ac:dyDescent="0.15">
      <c r="A27" s="309"/>
      <c r="AO27" s="262"/>
      <c r="AP27" s="262"/>
      <c r="AQ27" s="262"/>
      <c r="AR27" s="262"/>
      <c r="AS27" s="262"/>
      <c r="AT27" s="262"/>
    </row>
    <row r="28" spans="1:46" ht="17.25" x14ac:dyDescent="0.15">
      <c r="A28" s="263" t="s">
        <v>544</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545</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5" t="s">
        <v>524</v>
      </c>
      <c r="AP30" s="272"/>
      <c r="AQ30" s="273" t="s">
        <v>525</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6"/>
      <c r="AP31" s="278" t="s">
        <v>526</v>
      </c>
      <c r="AQ31" s="279" t="s">
        <v>527</v>
      </c>
      <c r="AR31" s="280" t="s">
        <v>528</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1" t="s">
        <v>546</v>
      </c>
      <c r="AL32" s="1132"/>
      <c r="AM32" s="1132"/>
      <c r="AN32" s="1133"/>
      <c r="AO32" s="312">
        <v>596874</v>
      </c>
      <c r="AP32" s="312">
        <v>99778</v>
      </c>
      <c r="AQ32" s="313">
        <v>82029</v>
      </c>
      <c r="AR32" s="314">
        <v>21.6</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1" t="s">
        <v>547</v>
      </c>
      <c r="AL33" s="1132"/>
      <c r="AM33" s="1132"/>
      <c r="AN33" s="1133"/>
      <c r="AO33" s="312" t="s">
        <v>533</v>
      </c>
      <c r="AP33" s="312" t="s">
        <v>533</v>
      </c>
      <c r="AQ33" s="313" t="s">
        <v>533</v>
      </c>
      <c r="AR33" s="314" t="s">
        <v>533</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1" t="s">
        <v>548</v>
      </c>
      <c r="AL34" s="1132"/>
      <c r="AM34" s="1132"/>
      <c r="AN34" s="1133"/>
      <c r="AO34" s="312" t="s">
        <v>533</v>
      </c>
      <c r="AP34" s="312" t="s">
        <v>533</v>
      </c>
      <c r="AQ34" s="313" t="s">
        <v>533</v>
      </c>
      <c r="AR34" s="314" t="s">
        <v>533</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1" t="s">
        <v>549</v>
      </c>
      <c r="AL35" s="1132"/>
      <c r="AM35" s="1132"/>
      <c r="AN35" s="1133"/>
      <c r="AO35" s="312">
        <v>197635</v>
      </c>
      <c r="AP35" s="312">
        <v>33038</v>
      </c>
      <c r="AQ35" s="313">
        <v>28200</v>
      </c>
      <c r="AR35" s="314">
        <v>17.2</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1" t="s">
        <v>550</v>
      </c>
      <c r="AL36" s="1132"/>
      <c r="AM36" s="1132"/>
      <c r="AN36" s="1133"/>
      <c r="AO36" s="312">
        <v>9120</v>
      </c>
      <c r="AP36" s="312">
        <v>1525</v>
      </c>
      <c r="AQ36" s="313">
        <v>4770</v>
      </c>
      <c r="AR36" s="314">
        <v>-68</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1" t="s">
        <v>551</v>
      </c>
      <c r="AL37" s="1132"/>
      <c r="AM37" s="1132"/>
      <c r="AN37" s="1133"/>
      <c r="AO37" s="312" t="s">
        <v>533</v>
      </c>
      <c r="AP37" s="312" t="s">
        <v>533</v>
      </c>
      <c r="AQ37" s="313">
        <v>525</v>
      </c>
      <c r="AR37" s="314" t="s">
        <v>533</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4" t="s">
        <v>552</v>
      </c>
      <c r="AL38" s="1135"/>
      <c r="AM38" s="1135"/>
      <c r="AN38" s="1136"/>
      <c r="AO38" s="315" t="s">
        <v>533</v>
      </c>
      <c r="AP38" s="315" t="s">
        <v>533</v>
      </c>
      <c r="AQ38" s="316">
        <v>4</v>
      </c>
      <c r="AR38" s="304" t="s">
        <v>533</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4" t="s">
        <v>553</v>
      </c>
      <c r="AL39" s="1135"/>
      <c r="AM39" s="1135"/>
      <c r="AN39" s="1136"/>
      <c r="AO39" s="312">
        <v>-208860</v>
      </c>
      <c r="AP39" s="312">
        <v>-34915</v>
      </c>
      <c r="AQ39" s="313">
        <v>-1861</v>
      </c>
      <c r="AR39" s="314">
        <v>1776.1</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1" t="s">
        <v>554</v>
      </c>
      <c r="AL40" s="1132"/>
      <c r="AM40" s="1132"/>
      <c r="AN40" s="1133"/>
      <c r="AO40" s="312">
        <v>-420975</v>
      </c>
      <c r="AP40" s="312">
        <v>-70374</v>
      </c>
      <c r="AQ40" s="313">
        <v>-76879</v>
      </c>
      <c r="AR40" s="314">
        <v>-8.5</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7" t="s">
        <v>303</v>
      </c>
      <c r="AL41" s="1138"/>
      <c r="AM41" s="1138"/>
      <c r="AN41" s="1139"/>
      <c r="AO41" s="312">
        <v>173794</v>
      </c>
      <c r="AP41" s="312">
        <v>29053</v>
      </c>
      <c r="AQ41" s="313">
        <v>36788</v>
      </c>
      <c r="AR41" s="314">
        <v>-21</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t="s">
        <v>555</v>
      </c>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556</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557</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6" t="s">
        <v>524</v>
      </c>
      <c r="AN49" s="1128" t="s">
        <v>558</v>
      </c>
      <c r="AO49" s="1129"/>
      <c r="AP49" s="1129"/>
      <c r="AQ49" s="1129"/>
      <c r="AR49" s="1130"/>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7"/>
      <c r="AN50" s="328" t="s">
        <v>559</v>
      </c>
      <c r="AO50" s="329" t="s">
        <v>560</v>
      </c>
      <c r="AP50" s="330" t="s">
        <v>561</v>
      </c>
      <c r="AQ50" s="331" t="s">
        <v>562</v>
      </c>
      <c r="AR50" s="332" t="s">
        <v>563</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564</v>
      </c>
      <c r="AL51" s="325"/>
      <c r="AM51" s="333">
        <v>21693003</v>
      </c>
      <c r="AN51" s="334">
        <v>3337385</v>
      </c>
      <c r="AO51" s="335">
        <v>-42.6</v>
      </c>
      <c r="AP51" s="336">
        <v>114790</v>
      </c>
      <c r="AQ51" s="337">
        <v>-6.6</v>
      </c>
      <c r="AR51" s="338">
        <v>-36</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565</v>
      </c>
      <c r="AM52" s="341">
        <v>2176241</v>
      </c>
      <c r="AN52" s="342">
        <v>334806</v>
      </c>
      <c r="AO52" s="343">
        <v>-29.3</v>
      </c>
      <c r="AP52" s="344">
        <v>55601</v>
      </c>
      <c r="AQ52" s="345">
        <v>-15.5</v>
      </c>
      <c r="AR52" s="346">
        <v>-13.8</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566</v>
      </c>
      <c r="AL53" s="325"/>
      <c r="AM53" s="333">
        <v>15423797</v>
      </c>
      <c r="AN53" s="334">
        <v>2403958</v>
      </c>
      <c r="AO53" s="335">
        <v>-28</v>
      </c>
      <c r="AP53" s="336">
        <v>126262</v>
      </c>
      <c r="AQ53" s="337">
        <v>10</v>
      </c>
      <c r="AR53" s="338">
        <v>-38</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565</v>
      </c>
      <c r="AM54" s="341">
        <v>2381297</v>
      </c>
      <c r="AN54" s="342">
        <v>371150</v>
      </c>
      <c r="AO54" s="343">
        <v>10.9</v>
      </c>
      <c r="AP54" s="344">
        <v>56769</v>
      </c>
      <c r="AQ54" s="345">
        <v>2.1</v>
      </c>
      <c r="AR54" s="346">
        <v>8.8000000000000007</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567</v>
      </c>
      <c r="AL55" s="325"/>
      <c r="AM55" s="333">
        <v>19246382</v>
      </c>
      <c r="AN55" s="334">
        <v>3088315</v>
      </c>
      <c r="AO55" s="335">
        <v>28.5</v>
      </c>
      <c r="AP55" s="336">
        <v>126525</v>
      </c>
      <c r="AQ55" s="337">
        <v>0.2</v>
      </c>
      <c r="AR55" s="338">
        <v>28.3</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565</v>
      </c>
      <c r="AM56" s="341">
        <v>2129501</v>
      </c>
      <c r="AN56" s="342">
        <v>341704</v>
      </c>
      <c r="AO56" s="343">
        <v>-7.9</v>
      </c>
      <c r="AP56" s="344">
        <v>67052</v>
      </c>
      <c r="AQ56" s="345">
        <v>18.100000000000001</v>
      </c>
      <c r="AR56" s="346">
        <v>-26</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568</v>
      </c>
      <c r="AL57" s="325"/>
      <c r="AM57" s="333">
        <v>4432146</v>
      </c>
      <c r="AN57" s="334">
        <v>726820</v>
      </c>
      <c r="AO57" s="335">
        <v>-76.5</v>
      </c>
      <c r="AP57" s="336">
        <v>122054</v>
      </c>
      <c r="AQ57" s="337">
        <v>-3.5</v>
      </c>
      <c r="AR57" s="338">
        <v>-73</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565</v>
      </c>
      <c r="AM58" s="341">
        <v>662513</v>
      </c>
      <c r="AN58" s="342">
        <v>108644</v>
      </c>
      <c r="AO58" s="343">
        <v>-68.2</v>
      </c>
      <c r="AP58" s="344">
        <v>68298</v>
      </c>
      <c r="AQ58" s="345">
        <v>1.9</v>
      </c>
      <c r="AR58" s="346">
        <v>-70.099999999999994</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569</v>
      </c>
      <c r="AL59" s="325"/>
      <c r="AM59" s="333">
        <v>5233035</v>
      </c>
      <c r="AN59" s="334">
        <v>874797</v>
      </c>
      <c r="AO59" s="335">
        <v>20.399999999999999</v>
      </c>
      <c r="AP59" s="336">
        <v>111644</v>
      </c>
      <c r="AQ59" s="337">
        <v>-8.5</v>
      </c>
      <c r="AR59" s="338">
        <v>28.9</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565</v>
      </c>
      <c r="AM60" s="341">
        <v>1598142</v>
      </c>
      <c r="AN60" s="342">
        <v>267158</v>
      </c>
      <c r="AO60" s="343">
        <v>145.9</v>
      </c>
      <c r="AP60" s="344">
        <v>66606</v>
      </c>
      <c r="AQ60" s="345">
        <v>-2.5</v>
      </c>
      <c r="AR60" s="346">
        <v>148.4</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570</v>
      </c>
      <c r="AL61" s="347"/>
      <c r="AM61" s="348">
        <v>13205673</v>
      </c>
      <c r="AN61" s="349">
        <v>2086255</v>
      </c>
      <c r="AO61" s="350">
        <v>-19.600000000000001</v>
      </c>
      <c r="AP61" s="351">
        <v>120255</v>
      </c>
      <c r="AQ61" s="352">
        <v>-1.7</v>
      </c>
      <c r="AR61" s="338">
        <v>-17.899999999999999</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565</v>
      </c>
      <c r="AM62" s="341">
        <v>1789539</v>
      </c>
      <c r="AN62" s="342">
        <v>284692</v>
      </c>
      <c r="AO62" s="343">
        <v>10.3</v>
      </c>
      <c r="AP62" s="344">
        <v>62865</v>
      </c>
      <c r="AQ62" s="345">
        <v>0.8</v>
      </c>
      <c r="AR62" s="346">
        <v>9.5</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Vzrjg6a8mnQsEY1sKM6eW6GSyXeH9+CEsqI2mtIv7kPzKGqxU0ddsFda5lPrzMenfCts7WusTuPa+8eWtzCDvg==" saltValue="XzFnnAGPjKBg3XOevaEXe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70" zoomScaleNormal="7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572</v>
      </c>
    </row>
    <row r="121" spans="125:125" ht="13.5" hidden="1" customHeight="1" x14ac:dyDescent="0.15">
      <c r="DU121" s="259"/>
    </row>
  </sheetData>
  <sheetProtection algorithmName="SHA-512" hashValue="6wO27daHmz3UJDAPvbgXnGBZjYcO9mFQmAcsmITvv/EyY+KKqi2X0sZHQtUAb+I//rUJhqL+2QQteoGhHkbfHg==" saltValue="8yskzS5b02CpMGtX2S8X6Q=="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573</v>
      </c>
    </row>
  </sheetData>
  <sheetProtection algorithmName="SHA-512" hashValue="bbD7BSmqT8DVL3SU/3udB6R9fHL67o82YGiFa4ign1Q6P0k+EFrjz4y6zN3V8Y8AyYY5/Ugt33yzZeHFYri9ig==" saltValue="bKK+MkJUuIJzkvcr5G/IbA=="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Normal="10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574</v>
      </c>
      <c r="G46" s="8" t="s">
        <v>575</v>
      </c>
      <c r="H46" s="8" t="s">
        <v>576</v>
      </c>
      <c r="I46" s="8" t="s">
        <v>577</v>
      </c>
      <c r="J46" s="9" t="s">
        <v>578</v>
      </c>
    </row>
    <row r="47" spans="2:10" ht="57.75" customHeight="1" x14ac:dyDescent="0.15">
      <c r="B47" s="10"/>
      <c r="C47" s="1140" t="s">
        <v>3</v>
      </c>
      <c r="D47" s="1140"/>
      <c r="E47" s="1141"/>
      <c r="F47" s="11">
        <v>372.23</v>
      </c>
      <c r="G47" s="12">
        <v>395.38</v>
      </c>
      <c r="H47" s="12">
        <v>364.38</v>
      </c>
      <c r="I47" s="12">
        <v>333.88</v>
      </c>
      <c r="J47" s="13">
        <v>327.14</v>
      </c>
    </row>
    <row r="48" spans="2:10" ht="57.75" customHeight="1" x14ac:dyDescent="0.15">
      <c r="B48" s="14"/>
      <c r="C48" s="1142" t="s">
        <v>4</v>
      </c>
      <c r="D48" s="1142"/>
      <c r="E48" s="1143"/>
      <c r="F48" s="15">
        <v>37.51</v>
      </c>
      <c r="G48" s="16">
        <v>5.1100000000000003</v>
      </c>
      <c r="H48" s="16">
        <v>5.22</v>
      </c>
      <c r="I48" s="16">
        <v>4.1399999999999997</v>
      </c>
      <c r="J48" s="17">
        <v>4.07</v>
      </c>
    </row>
    <row r="49" spans="2:10" ht="57.75" customHeight="1" thickBot="1" x14ac:dyDescent="0.2">
      <c r="B49" s="18"/>
      <c r="C49" s="1144" t="s">
        <v>5</v>
      </c>
      <c r="D49" s="1144"/>
      <c r="E49" s="1145"/>
      <c r="F49" s="19">
        <v>36.97</v>
      </c>
      <c r="G49" s="20" t="s">
        <v>579</v>
      </c>
      <c r="H49" s="20" t="s">
        <v>580</v>
      </c>
      <c r="I49" s="20" t="s">
        <v>581</v>
      </c>
      <c r="J49" s="21" t="s">
        <v>582</v>
      </c>
    </row>
    <row r="50" spans="2:10" x14ac:dyDescent="0.15"/>
  </sheetData>
  <sheetProtection algorithmName="SHA-512" hashValue="0iWtUeS0+ns/smxKd436x1Nsa6o5iOB/k7p0g9dAKHET3REOvfFPw2JoGuLariavWLUTNWkR6dJHB+WfJt9mpw==" saltValue="iK25RvuUoctAz0wJUBZZg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Normal="10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574</v>
      </c>
      <c r="G33" s="29" t="s">
        <v>575</v>
      </c>
      <c r="H33" s="29" t="s">
        <v>576</v>
      </c>
      <c r="I33" s="29" t="s">
        <v>577</v>
      </c>
      <c r="J33" s="30" t="s">
        <v>578</v>
      </c>
      <c r="K33" s="22"/>
      <c r="L33" s="22"/>
      <c r="M33" s="22"/>
      <c r="N33" s="22"/>
      <c r="O33" s="22"/>
      <c r="P33" s="22"/>
    </row>
    <row r="34" spans="1:16" ht="39" customHeight="1" x14ac:dyDescent="0.15">
      <c r="A34" s="22"/>
      <c r="B34" s="31"/>
      <c r="C34" s="1152" t="s">
        <v>583</v>
      </c>
      <c r="D34" s="1152"/>
      <c r="E34" s="1153"/>
      <c r="F34" s="32" t="s">
        <v>533</v>
      </c>
      <c r="G34" s="33" t="s">
        <v>533</v>
      </c>
      <c r="H34" s="33" t="s">
        <v>533</v>
      </c>
      <c r="I34" s="33" t="s">
        <v>533</v>
      </c>
      <c r="J34" s="34">
        <v>7.41</v>
      </c>
      <c r="K34" s="22"/>
      <c r="L34" s="22"/>
      <c r="M34" s="22"/>
      <c r="N34" s="22"/>
      <c r="O34" s="22"/>
      <c r="P34" s="22"/>
    </row>
    <row r="35" spans="1:16" ht="39" customHeight="1" x14ac:dyDescent="0.15">
      <c r="A35" s="22"/>
      <c r="B35" s="35"/>
      <c r="C35" s="1146" t="s">
        <v>584</v>
      </c>
      <c r="D35" s="1147"/>
      <c r="E35" s="1148"/>
      <c r="F35" s="36">
        <v>37.5</v>
      </c>
      <c r="G35" s="37">
        <v>5.0999999999999996</v>
      </c>
      <c r="H35" s="37">
        <v>5.21</v>
      </c>
      <c r="I35" s="37">
        <v>4.13</v>
      </c>
      <c r="J35" s="38">
        <v>4.07</v>
      </c>
      <c r="K35" s="22"/>
      <c r="L35" s="22"/>
      <c r="M35" s="22"/>
      <c r="N35" s="22"/>
      <c r="O35" s="22"/>
      <c r="P35" s="22"/>
    </row>
    <row r="36" spans="1:16" ht="39" customHeight="1" x14ac:dyDescent="0.15">
      <c r="A36" s="22"/>
      <c r="B36" s="35"/>
      <c r="C36" s="1146" t="s">
        <v>585</v>
      </c>
      <c r="D36" s="1147"/>
      <c r="E36" s="1148"/>
      <c r="F36" s="36">
        <v>1.71</v>
      </c>
      <c r="G36" s="37">
        <v>0.56000000000000005</v>
      </c>
      <c r="H36" s="37">
        <v>1.07</v>
      </c>
      <c r="I36" s="37">
        <v>1</v>
      </c>
      <c r="J36" s="38">
        <v>1.02</v>
      </c>
      <c r="K36" s="22"/>
      <c r="L36" s="22"/>
      <c r="M36" s="22"/>
      <c r="N36" s="22"/>
      <c r="O36" s="22"/>
      <c r="P36" s="22"/>
    </row>
    <row r="37" spans="1:16" ht="39" customHeight="1" x14ac:dyDescent="0.15">
      <c r="A37" s="22"/>
      <c r="B37" s="35"/>
      <c r="C37" s="1146" t="s">
        <v>586</v>
      </c>
      <c r="D37" s="1147"/>
      <c r="E37" s="1148"/>
      <c r="F37" s="36">
        <v>0.35</v>
      </c>
      <c r="G37" s="37">
        <v>0.69</v>
      </c>
      <c r="H37" s="37">
        <v>0.59</v>
      </c>
      <c r="I37" s="37">
        <v>0.44</v>
      </c>
      <c r="J37" s="38">
        <v>0.55000000000000004</v>
      </c>
      <c r="K37" s="22"/>
      <c r="L37" s="22"/>
      <c r="M37" s="22"/>
      <c r="N37" s="22"/>
      <c r="O37" s="22"/>
      <c r="P37" s="22"/>
    </row>
    <row r="38" spans="1:16" ht="39" customHeight="1" x14ac:dyDescent="0.15">
      <c r="A38" s="22"/>
      <c r="B38" s="35"/>
      <c r="C38" s="1146" t="s">
        <v>587</v>
      </c>
      <c r="D38" s="1147"/>
      <c r="E38" s="1148"/>
      <c r="F38" s="36" t="s">
        <v>533</v>
      </c>
      <c r="G38" s="37" t="s">
        <v>533</v>
      </c>
      <c r="H38" s="37" t="s">
        <v>533</v>
      </c>
      <c r="I38" s="37" t="s">
        <v>533</v>
      </c>
      <c r="J38" s="38">
        <v>0.23</v>
      </c>
      <c r="K38" s="22"/>
      <c r="L38" s="22"/>
      <c r="M38" s="22"/>
      <c r="N38" s="22"/>
      <c r="O38" s="22"/>
      <c r="P38" s="22"/>
    </row>
    <row r="39" spans="1:16" ht="39" customHeight="1" x14ac:dyDescent="0.15">
      <c r="A39" s="22"/>
      <c r="B39" s="35"/>
      <c r="C39" s="1146" t="s">
        <v>588</v>
      </c>
      <c r="D39" s="1147"/>
      <c r="E39" s="1148"/>
      <c r="F39" s="36">
        <v>0</v>
      </c>
      <c r="G39" s="37">
        <v>0.04</v>
      </c>
      <c r="H39" s="37">
        <v>0</v>
      </c>
      <c r="I39" s="37">
        <v>0.01</v>
      </c>
      <c r="J39" s="38">
        <v>0.01</v>
      </c>
      <c r="K39" s="22"/>
      <c r="L39" s="22"/>
      <c r="M39" s="22"/>
      <c r="N39" s="22"/>
      <c r="O39" s="22"/>
      <c r="P39" s="22"/>
    </row>
    <row r="40" spans="1:16" ht="39" customHeight="1" x14ac:dyDescent="0.15">
      <c r="A40" s="22"/>
      <c r="B40" s="35"/>
      <c r="C40" s="1146" t="s">
        <v>589</v>
      </c>
      <c r="D40" s="1147"/>
      <c r="E40" s="1148"/>
      <c r="F40" s="36">
        <v>0</v>
      </c>
      <c r="G40" s="37">
        <v>0</v>
      </c>
      <c r="H40" s="37">
        <v>0</v>
      </c>
      <c r="I40" s="37">
        <v>0</v>
      </c>
      <c r="J40" s="38">
        <v>0</v>
      </c>
      <c r="K40" s="22"/>
      <c r="L40" s="22"/>
      <c r="M40" s="22"/>
      <c r="N40" s="22"/>
      <c r="O40" s="22"/>
      <c r="P40" s="22"/>
    </row>
    <row r="41" spans="1:16" ht="39" customHeight="1" x14ac:dyDescent="0.15">
      <c r="A41" s="22"/>
      <c r="B41" s="35"/>
      <c r="C41" s="1146"/>
      <c r="D41" s="1147"/>
      <c r="E41" s="1148"/>
      <c r="F41" s="36"/>
      <c r="G41" s="37"/>
      <c r="H41" s="37"/>
      <c r="I41" s="37"/>
      <c r="J41" s="38"/>
      <c r="K41" s="22"/>
      <c r="L41" s="22"/>
      <c r="M41" s="22"/>
      <c r="N41" s="22"/>
      <c r="O41" s="22"/>
      <c r="P41" s="22"/>
    </row>
    <row r="42" spans="1:16" ht="39" customHeight="1" x14ac:dyDescent="0.15">
      <c r="A42" s="22"/>
      <c r="B42" s="39"/>
      <c r="C42" s="1146" t="s">
        <v>590</v>
      </c>
      <c r="D42" s="1147"/>
      <c r="E42" s="1148"/>
      <c r="F42" s="36" t="s">
        <v>533</v>
      </c>
      <c r="G42" s="37" t="s">
        <v>533</v>
      </c>
      <c r="H42" s="37" t="s">
        <v>533</v>
      </c>
      <c r="I42" s="37" t="s">
        <v>533</v>
      </c>
      <c r="J42" s="38" t="s">
        <v>533</v>
      </c>
      <c r="K42" s="22"/>
      <c r="L42" s="22"/>
      <c r="M42" s="22"/>
      <c r="N42" s="22"/>
      <c r="O42" s="22"/>
      <c r="P42" s="22"/>
    </row>
    <row r="43" spans="1:16" ht="39" customHeight="1" thickBot="1" x14ac:dyDescent="0.2">
      <c r="A43" s="22"/>
      <c r="B43" s="40"/>
      <c r="C43" s="1149" t="s">
        <v>591</v>
      </c>
      <c r="D43" s="1150"/>
      <c r="E43" s="1151"/>
      <c r="F43" s="41">
        <v>6.05</v>
      </c>
      <c r="G43" s="42">
        <v>3.85</v>
      </c>
      <c r="H43" s="42">
        <v>7.82</v>
      </c>
      <c r="I43" s="42">
        <v>7.51</v>
      </c>
      <c r="J43" s="43" t="s">
        <v>533</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s74bNVcbdXLCANAfXzcv8Ayw7J1K6NXj7hihWB9Cmn6FumA8n7Db2mD6+uJtiBI5I4nCf3RLKzADi00UKLIILA==" saltValue="bzbhIhLSV3avgHGjMfz5Z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zoomScaleNormal="10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574</v>
      </c>
      <c r="L44" s="56" t="s">
        <v>575</v>
      </c>
      <c r="M44" s="56" t="s">
        <v>576</v>
      </c>
      <c r="N44" s="56" t="s">
        <v>577</v>
      </c>
      <c r="O44" s="57" t="s">
        <v>578</v>
      </c>
      <c r="P44" s="48"/>
      <c r="Q44" s="48"/>
      <c r="R44" s="48"/>
      <c r="S44" s="48"/>
      <c r="T44" s="48"/>
      <c r="U44" s="48"/>
    </row>
    <row r="45" spans="1:21" ht="30.75" customHeight="1" x14ac:dyDescent="0.15">
      <c r="A45" s="48"/>
      <c r="B45" s="1154" t="s">
        <v>10</v>
      </c>
      <c r="C45" s="1155"/>
      <c r="D45" s="58"/>
      <c r="E45" s="1160" t="s">
        <v>11</v>
      </c>
      <c r="F45" s="1160"/>
      <c r="G45" s="1160"/>
      <c r="H45" s="1160"/>
      <c r="I45" s="1160"/>
      <c r="J45" s="1161"/>
      <c r="K45" s="59">
        <v>325</v>
      </c>
      <c r="L45" s="60">
        <v>317</v>
      </c>
      <c r="M45" s="60">
        <v>381</v>
      </c>
      <c r="N45" s="60">
        <v>558</v>
      </c>
      <c r="O45" s="61">
        <v>597</v>
      </c>
      <c r="P45" s="48"/>
      <c r="Q45" s="48"/>
      <c r="R45" s="48"/>
      <c r="S45" s="48"/>
      <c r="T45" s="48"/>
      <c r="U45" s="48"/>
    </row>
    <row r="46" spans="1:21" ht="30.75" customHeight="1" x14ac:dyDescent="0.15">
      <c r="A46" s="48"/>
      <c r="B46" s="1156"/>
      <c r="C46" s="1157"/>
      <c r="D46" s="62"/>
      <c r="E46" s="1162" t="s">
        <v>12</v>
      </c>
      <c r="F46" s="1162"/>
      <c r="G46" s="1162"/>
      <c r="H46" s="1162"/>
      <c r="I46" s="1162"/>
      <c r="J46" s="1163"/>
      <c r="K46" s="63" t="s">
        <v>533</v>
      </c>
      <c r="L46" s="64" t="s">
        <v>533</v>
      </c>
      <c r="M46" s="64" t="s">
        <v>533</v>
      </c>
      <c r="N46" s="64" t="s">
        <v>533</v>
      </c>
      <c r="O46" s="65" t="s">
        <v>533</v>
      </c>
      <c r="P46" s="48"/>
      <c r="Q46" s="48"/>
      <c r="R46" s="48"/>
      <c r="S46" s="48"/>
      <c r="T46" s="48"/>
      <c r="U46" s="48"/>
    </row>
    <row r="47" spans="1:21" ht="30.75" customHeight="1" x14ac:dyDescent="0.15">
      <c r="A47" s="48"/>
      <c r="B47" s="1156"/>
      <c r="C47" s="1157"/>
      <c r="D47" s="62"/>
      <c r="E47" s="1162" t="s">
        <v>13</v>
      </c>
      <c r="F47" s="1162"/>
      <c r="G47" s="1162"/>
      <c r="H47" s="1162"/>
      <c r="I47" s="1162"/>
      <c r="J47" s="1163"/>
      <c r="K47" s="63" t="s">
        <v>533</v>
      </c>
      <c r="L47" s="64" t="s">
        <v>533</v>
      </c>
      <c r="M47" s="64" t="s">
        <v>533</v>
      </c>
      <c r="N47" s="64" t="s">
        <v>533</v>
      </c>
      <c r="O47" s="65" t="s">
        <v>533</v>
      </c>
      <c r="P47" s="48"/>
      <c r="Q47" s="48"/>
      <c r="R47" s="48"/>
      <c r="S47" s="48"/>
      <c r="T47" s="48"/>
      <c r="U47" s="48"/>
    </row>
    <row r="48" spans="1:21" ht="30.75" customHeight="1" x14ac:dyDescent="0.15">
      <c r="A48" s="48"/>
      <c r="B48" s="1156"/>
      <c r="C48" s="1157"/>
      <c r="D48" s="62"/>
      <c r="E48" s="1162" t="s">
        <v>14</v>
      </c>
      <c r="F48" s="1162"/>
      <c r="G48" s="1162"/>
      <c r="H48" s="1162"/>
      <c r="I48" s="1162"/>
      <c r="J48" s="1163"/>
      <c r="K48" s="63">
        <v>213</v>
      </c>
      <c r="L48" s="64">
        <v>216</v>
      </c>
      <c r="M48" s="64">
        <v>195</v>
      </c>
      <c r="N48" s="64">
        <v>171</v>
      </c>
      <c r="O48" s="65">
        <v>198</v>
      </c>
      <c r="P48" s="48"/>
      <c r="Q48" s="48"/>
      <c r="R48" s="48"/>
      <c r="S48" s="48"/>
      <c r="T48" s="48"/>
      <c r="U48" s="48"/>
    </row>
    <row r="49" spans="1:21" ht="30.75" customHeight="1" x14ac:dyDescent="0.15">
      <c r="A49" s="48"/>
      <c r="B49" s="1156"/>
      <c r="C49" s="1157"/>
      <c r="D49" s="62"/>
      <c r="E49" s="1162" t="s">
        <v>15</v>
      </c>
      <c r="F49" s="1162"/>
      <c r="G49" s="1162"/>
      <c r="H49" s="1162"/>
      <c r="I49" s="1162"/>
      <c r="J49" s="1163"/>
      <c r="K49" s="63">
        <v>3</v>
      </c>
      <c r="L49" s="64">
        <v>4</v>
      </c>
      <c r="M49" s="64">
        <v>5</v>
      </c>
      <c r="N49" s="64">
        <v>8</v>
      </c>
      <c r="O49" s="65">
        <v>9</v>
      </c>
      <c r="P49" s="48"/>
      <c r="Q49" s="48"/>
      <c r="R49" s="48"/>
      <c r="S49" s="48"/>
      <c r="T49" s="48"/>
      <c r="U49" s="48"/>
    </row>
    <row r="50" spans="1:21" ht="30.75" customHeight="1" x14ac:dyDescent="0.15">
      <c r="A50" s="48"/>
      <c r="B50" s="1156"/>
      <c r="C50" s="1157"/>
      <c r="D50" s="62"/>
      <c r="E50" s="1162" t="s">
        <v>16</v>
      </c>
      <c r="F50" s="1162"/>
      <c r="G50" s="1162"/>
      <c r="H50" s="1162"/>
      <c r="I50" s="1162"/>
      <c r="J50" s="1163"/>
      <c r="K50" s="63" t="s">
        <v>533</v>
      </c>
      <c r="L50" s="64" t="s">
        <v>533</v>
      </c>
      <c r="M50" s="64" t="s">
        <v>533</v>
      </c>
      <c r="N50" s="64" t="s">
        <v>533</v>
      </c>
      <c r="O50" s="65" t="s">
        <v>533</v>
      </c>
      <c r="P50" s="48"/>
      <c r="Q50" s="48"/>
      <c r="R50" s="48"/>
      <c r="S50" s="48"/>
      <c r="T50" s="48"/>
      <c r="U50" s="48"/>
    </row>
    <row r="51" spans="1:21" ht="30.75" customHeight="1" x14ac:dyDescent="0.15">
      <c r="A51" s="48"/>
      <c r="B51" s="1158"/>
      <c r="C51" s="1159"/>
      <c r="D51" s="66"/>
      <c r="E51" s="1162" t="s">
        <v>17</v>
      </c>
      <c r="F51" s="1162"/>
      <c r="G51" s="1162"/>
      <c r="H51" s="1162"/>
      <c r="I51" s="1162"/>
      <c r="J51" s="1163"/>
      <c r="K51" s="63" t="s">
        <v>533</v>
      </c>
      <c r="L51" s="64" t="s">
        <v>533</v>
      </c>
      <c r="M51" s="64" t="s">
        <v>533</v>
      </c>
      <c r="N51" s="64" t="s">
        <v>533</v>
      </c>
      <c r="O51" s="65" t="s">
        <v>533</v>
      </c>
      <c r="P51" s="48"/>
      <c r="Q51" s="48"/>
      <c r="R51" s="48"/>
      <c r="S51" s="48"/>
      <c r="T51" s="48"/>
      <c r="U51" s="48"/>
    </row>
    <row r="52" spans="1:21" ht="30.75" customHeight="1" x14ac:dyDescent="0.15">
      <c r="A52" s="48"/>
      <c r="B52" s="1164" t="s">
        <v>18</v>
      </c>
      <c r="C52" s="1165"/>
      <c r="D52" s="66"/>
      <c r="E52" s="1162" t="s">
        <v>19</v>
      </c>
      <c r="F52" s="1162"/>
      <c r="G52" s="1162"/>
      <c r="H52" s="1162"/>
      <c r="I52" s="1162"/>
      <c r="J52" s="1163"/>
      <c r="K52" s="63">
        <v>419</v>
      </c>
      <c r="L52" s="64">
        <v>437</v>
      </c>
      <c r="M52" s="64">
        <v>469</v>
      </c>
      <c r="N52" s="64">
        <v>500</v>
      </c>
      <c r="O52" s="65">
        <v>629</v>
      </c>
      <c r="P52" s="48"/>
      <c r="Q52" s="48"/>
      <c r="R52" s="48"/>
      <c r="S52" s="48"/>
      <c r="T52" s="48"/>
      <c r="U52" s="48"/>
    </row>
    <row r="53" spans="1:21" ht="30.75" customHeight="1" thickBot="1" x14ac:dyDescent="0.2">
      <c r="A53" s="48"/>
      <c r="B53" s="1166" t="s">
        <v>20</v>
      </c>
      <c r="C53" s="1167"/>
      <c r="D53" s="67"/>
      <c r="E53" s="1168" t="s">
        <v>21</v>
      </c>
      <c r="F53" s="1168"/>
      <c r="G53" s="1168"/>
      <c r="H53" s="1168"/>
      <c r="I53" s="1168"/>
      <c r="J53" s="1169"/>
      <c r="K53" s="68">
        <v>122</v>
      </c>
      <c r="L53" s="69">
        <v>100</v>
      </c>
      <c r="M53" s="69">
        <v>112</v>
      </c>
      <c r="N53" s="69">
        <v>237</v>
      </c>
      <c r="O53" s="70">
        <v>175</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t="s">
        <v>23</v>
      </c>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24</v>
      </c>
      <c r="C56" s="73"/>
      <c r="D56" s="73"/>
      <c r="E56" s="73"/>
      <c r="F56" s="73"/>
      <c r="G56" s="73"/>
      <c r="H56" s="73"/>
      <c r="I56" s="73"/>
      <c r="J56" s="73"/>
      <c r="K56" s="74"/>
      <c r="L56" s="74"/>
      <c r="M56" s="74"/>
      <c r="N56" s="74"/>
      <c r="O56" s="75" t="s">
        <v>592</v>
      </c>
      <c r="P56" s="48"/>
      <c r="Q56" s="48"/>
      <c r="R56" s="48"/>
      <c r="S56" s="48"/>
      <c r="T56" s="48"/>
      <c r="U56" s="48"/>
    </row>
    <row r="57" spans="1:21" ht="31.5" customHeight="1" thickBot="1" x14ac:dyDescent="0.2">
      <c r="A57" s="48"/>
      <c r="B57" s="76"/>
      <c r="C57" s="77"/>
      <c r="D57" s="77"/>
      <c r="E57" s="78"/>
      <c r="F57" s="78"/>
      <c r="G57" s="78"/>
      <c r="H57" s="78"/>
      <c r="I57" s="78"/>
      <c r="J57" s="79" t="s">
        <v>2</v>
      </c>
      <c r="K57" s="80" t="s">
        <v>593</v>
      </c>
      <c r="L57" s="81" t="s">
        <v>594</v>
      </c>
      <c r="M57" s="81" t="s">
        <v>595</v>
      </c>
      <c r="N57" s="81" t="s">
        <v>596</v>
      </c>
      <c r="O57" s="82" t="s">
        <v>597</v>
      </c>
      <c r="P57" s="48"/>
      <c r="Q57" s="48"/>
      <c r="R57" s="48"/>
      <c r="S57" s="48"/>
      <c r="T57" s="48"/>
      <c r="U57" s="48"/>
    </row>
    <row r="58" spans="1:21" ht="31.5" customHeight="1" x14ac:dyDescent="0.15">
      <c r="B58" s="1170" t="s">
        <v>25</v>
      </c>
      <c r="C58" s="1171"/>
      <c r="D58" s="1176" t="s">
        <v>26</v>
      </c>
      <c r="E58" s="1177"/>
      <c r="F58" s="1177"/>
      <c r="G58" s="1177"/>
      <c r="H58" s="1177"/>
      <c r="I58" s="1177"/>
      <c r="J58" s="1178"/>
      <c r="K58" s="83"/>
      <c r="L58" s="84"/>
      <c r="M58" s="84"/>
      <c r="N58" s="84"/>
      <c r="O58" s="85"/>
    </row>
    <row r="59" spans="1:21" ht="31.5" customHeight="1" x14ac:dyDescent="0.15">
      <c r="B59" s="1172"/>
      <c r="C59" s="1173"/>
      <c r="D59" s="1179" t="s">
        <v>27</v>
      </c>
      <c r="E59" s="1180"/>
      <c r="F59" s="1180"/>
      <c r="G59" s="1180"/>
      <c r="H59" s="1180"/>
      <c r="I59" s="1180"/>
      <c r="J59" s="1181"/>
      <c r="K59" s="86"/>
      <c r="L59" s="87"/>
      <c r="M59" s="87"/>
      <c r="N59" s="87"/>
      <c r="O59" s="88"/>
    </row>
    <row r="60" spans="1:21" ht="31.5" customHeight="1" thickBot="1" x14ac:dyDescent="0.2">
      <c r="B60" s="1174"/>
      <c r="C60" s="1175"/>
      <c r="D60" s="1182" t="s">
        <v>28</v>
      </c>
      <c r="E60" s="1183"/>
      <c r="F60" s="1183"/>
      <c r="G60" s="1183"/>
      <c r="H60" s="1183"/>
      <c r="I60" s="1183"/>
      <c r="J60" s="1184"/>
      <c r="K60" s="89"/>
      <c r="L60" s="90"/>
      <c r="M60" s="90"/>
      <c r="N60" s="90"/>
      <c r="O60" s="91"/>
    </row>
    <row r="61" spans="1:21" ht="24" customHeight="1" x14ac:dyDescent="0.15">
      <c r="B61" s="92"/>
      <c r="C61" s="92"/>
      <c r="D61" s="93" t="s">
        <v>29</v>
      </c>
      <c r="E61" s="94"/>
      <c r="F61" s="94"/>
      <c r="G61" s="94"/>
      <c r="H61" s="94"/>
      <c r="I61" s="94"/>
      <c r="J61" s="94"/>
      <c r="K61" s="94"/>
      <c r="L61" s="94"/>
      <c r="M61" s="94"/>
      <c r="N61" s="94"/>
      <c r="O61" s="94"/>
    </row>
    <row r="62" spans="1:21" ht="24" customHeight="1" x14ac:dyDescent="0.15">
      <c r="B62" s="95"/>
      <c r="C62" s="95"/>
      <c r="D62" s="93" t="s">
        <v>30</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dF46QcUfpXlbODNMmhDI9VVG1I84lrS7sarsBSvAb9ZHfgFSCGOKgUFnJut2FEF4tvlUwG5UBR1U+AJNhawgiQ==" saltValue="SCBl5oK/FyPc1Av/I/Q3aQ=="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55"/>
  <sheetViews>
    <sheetView showGridLines="0" zoomScaleNormal="10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8</v>
      </c>
    </row>
    <row r="40" spans="2:13" ht="27.75" customHeight="1" thickBot="1" x14ac:dyDescent="0.2">
      <c r="B40" s="98" t="s">
        <v>9</v>
      </c>
      <c r="C40" s="99"/>
      <c r="D40" s="99"/>
      <c r="E40" s="100"/>
      <c r="F40" s="100"/>
      <c r="G40" s="100"/>
      <c r="H40" s="101" t="s">
        <v>2</v>
      </c>
      <c r="I40" s="102" t="s">
        <v>574</v>
      </c>
      <c r="J40" s="103" t="s">
        <v>575</v>
      </c>
      <c r="K40" s="103" t="s">
        <v>576</v>
      </c>
      <c r="L40" s="103" t="s">
        <v>577</v>
      </c>
      <c r="M40" s="104" t="s">
        <v>578</v>
      </c>
    </row>
    <row r="41" spans="2:13" ht="27.75" customHeight="1" x14ac:dyDescent="0.15">
      <c r="B41" s="1185" t="s">
        <v>31</v>
      </c>
      <c r="C41" s="1186"/>
      <c r="D41" s="105"/>
      <c r="E41" s="1191" t="s">
        <v>32</v>
      </c>
      <c r="F41" s="1191"/>
      <c r="G41" s="1191"/>
      <c r="H41" s="1192"/>
      <c r="I41" s="355">
        <v>6104</v>
      </c>
      <c r="J41" s="356">
        <v>5873</v>
      </c>
      <c r="K41" s="356">
        <v>6113</v>
      </c>
      <c r="L41" s="356">
        <v>6902</v>
      </c>
      <c r="M41" s="357">
        <v>7315</v>
      </c>
    </row>
    <row r="42" spans="2:13" ht="27.75" customHeight="1" x14ac:dyDescent="0.15">
      <c r="B42" s="1187"/>
      <c r="C42" s="1188"/>
      <c r="D42" s="106"/>
      <c r="E42" s="1193" t="s">
        <v>33</v>
      </c>
      <c r="F42" s="1193"/>
      <c r="G42" s="1193"/>
      <c r="H42" s="1194"/>
      <c r="I42" s="358" t="s">
        <v>533</v>
      </c>
      <c r="J42" s="359" t="s">
        <v>533</v>
      </c>
      <c r="K42" s="359" t="s">
        <v>533</v>
      </c>
      <c r="L42" s="359" t="s">
        <v>533</v>
      </c>
      <c r="M42" s="360" t="s">
        <v>533</v>
      </c>
    </row>
    <row r="43" spans="2:13" ht="27.75" customHeight="1" x14ac:dyDescent="0.15">
      <c r="B43" s="1187"/>
      <c r="C43" s="1188"/>
      <c r="D43" s="106"/>
      <c r="E43" s="1193" t="s">
        <v>34</v>
      </c>
      <c r="F43" s="1193"/>
      <c r="G43" s="1193"/>
      <c r="H43" s="1194"/>
      <c r="I43" s="358">
        <v>2859</v>
      </c>
      <c r="J43" s="359">
        <v>2763</v>
      </c>
      <c r="K43" s="359">
        <v>2570</v>
      </c>
      <c r="L43" s="359">
        <v>2326</v>
      </c>
      <c r="M43" s="360">
        <v>2136</v>
      </c>
    </row>
    <row r="44" spans="2:13" ht="27.75" customHeight="1" x14ac:dyDescent="0.15">
      <c r="B44" s="1187"/>
      <c r="C44" s="1188"/>
      <c r="D44" s="106"/>
      <c r="E44" s="1193" t="s">
        <v>35</v>
      </c>
      <c r="F44" s="1193"/>
      <c r="G44" s="1193"/>
      <c r="H44" s="1194"/>
      <c r="I44" s="358">
        <v>28</v>
      </c>
      <c r="J44" s="359">
        <v>32</v>
      </c>
      <c r="K44" s="359">
        <v>39</v>
      </c>
      <c r="L44" s="359">
        <v>37</v>
      </c>
      <c r="M44" s="360">
        <v>33</v>
      </c>
    </row>
    <row r="45" spans="2:13" ht="27.75" customHeight="1" x14ac:dyDescent="0.15">
      <c r="B45" s="1187"/>
      <c r="C45" s="1188"/>
      <c r="D45" s="106"/>
      <c r="E45" s="1193" t="s">
        <v>36</v>
      </c>
      <c r="F45" s="1193"/>
      <c r="G45" s="1193"/>
      <c r="H45" s="1194"/>
      <c r="I45" s="358">
        <v>740</v>
      </c>
      <c r="J45" s="359">
        <v>735</v>
      </c>
      <c r="K45" s="359">
        <v>652</v>
      </c>
      <c r="L45" s="359">
        <v>654</v>
      </c>
      <c r="M45" s="360">
        <v>619</v>
      </c>
    </row>
    <row r="46" spans="2:13" ht="27.75" customHeight="1" x14ac:dyDescent="0.15">
      <c r="B46" s="1187"/>
      <c r="C46" s="1188"/>
      <c r="D46" s="107"/>
      <c r="E46" s="1193" t="s">
        <v>37</v>
      </c>
      <c r="F46" s="1193"/>
      <c r="G46" s="1193"/>
      <c r="H46" s="1194"/>
      <c r="I46" s="358" t="s">
        <v>533</v>
      </c>
      <c r="J46" s="359" t="s">
        <v>533</v>
      </c>
      <c r="K46" s="359" t="s">
        <v>533</v>
      </c>
      <c r="L46" s="359" t="s">
        <v>533</v>
      </c>
      <c r="M46" s="360" t="s">
        <v>533</v>
      </c>
    </row>
    <row r="47" spans="2:13" ht="27.75" customHeight="1" x14ac:dyDescent="0.15">
      <c r="B47" s="1187"/>
      <c r="C47" s="1188"/>
      <c r="D47" s="108"/>
      <c r="E47" s="1195" t="s">
        <v>38</v>
      </c>
      <c r="F47" s="1196"/>
      <c r="G47" s="1196"/>
      <c r="H47" s="1197"/>
      <c r="I47" s="358" t="s">
        <v>533</v>
      </c>
      <c r="J47" s="359" t="s">
        <v>533</v>
      </c>
      <c r="K47" s="359" t="s">
        <v>533</v>
      </c>
      <c r="L47" s="359" t="s">
        <v>533</v>
      </c>
      <c r="M47" s="360" t="s">
        <v>533</v>
      </c>
    </row>
    <row r="48" spans="2:13" ht="27.75" customHeight="1" x14ac:dyDescent="0.15">
      <c r="B48" s="1187"/>
      <c r="C48" s="1188"/>
      <c r="D48" s="106"/>
      <c r="E48" s="1193" t="s">
        <v>39</v>
      </c>
      <c r="F48" s="1193"/>
      <c r="G48" s="1193"/>
      <c r="H48" s="1194"/>
      <c r="I48" s="358" t="s">
        <v>533</v>
      </c>
      <c r="J48" s="359" t="s">
        <v>533</v>
      </c>
      <c r="K48" s="359" t="s">
        <v>533</v>
      </c>
      <c r="L48" s="359" t="s">
        <v>533</v>
      </c>
      <c r="M48" s="360" t="s">
        <v>533</v>
      </c>
    </row>
    <row r="49" spans="2:13" ht="27.75" customHeight="1" x14ac:dyDescent="0.15">
      <c r="B49" s="1189"/>
      <c r="C49" s="1190"/>
      <c r="D49" s="106"/>
      <c r="E49" s="1193" t="s">
        <v>40</v>
      </c>
      <c r="F49" s="1193"/>
      <c r="G49" s="1193"/>
      <c r="H49" s="1194"/>
      <c r="I49" s="358" t="s">
        <v>533</v>
      </c>
      <c r="J49" s="359" t="s">
        <v>533</v>
      </c>
      <c r="K49" s="359" t="s">
        <v>533</v>
      </c>
      <c r="L49" s="359" t="s">
        <v>533</v>
      </c>
      <c r="M49" s="360" t="s">
        <v>533</v>
      </c>
    </row>
    <row r="50" spans="2:13" ht="27.75" customHeight="1" x14ac:dyDescent="0.15">
      <c r="B50" s="1198" t="s">
        <v>41</v>
      </c>
      <c r="C50" s="1199"/>
      <c r="D50" s="109"/>
      <c r="E50" s="1193" t="s">
        <v>42</v>
      </c>
      <c r="F50" s="1193"/>
      <c r="G50" s="1193"/>
      <c r="H50" s="1194"/>
      <c r="I50" s="358">
        <v>18696</v>
      </c>
      <c r="J50" s="359">
        <v>19426</v>
      </c>
      <c r="K50" s="359">
        <v>18001</v>
      </c>
      <c r="L50" s="359">
        <v>18243</v>
      </c>
      <c r="M50" s="360">
        <v>18237</v>
      </c>
    </row>
    <row r="51" spans="2:13" ht="27.75" customHeight="1" x14ac:dyDescent="0.15">
      <c r="B51" s="1187"/>
      <c r="C51" s="1188"/>
      <c r="D51" s="106"/>
      <c r="E51" s="1193" t="s">
        <v>43</v>
      </c>
      <c r="F51" s="1193"/>
      <c r="G51" s="1193"/>
      <c r="H51" s="1194"/>
      <c r="I51" s="358">
        <v>3609</v>
      </c>
      <c r="J51" s="359">
        <v>2426</v>
      </c>
      <c r="K51" s="359">
        <v>3247</v>
      </c>
      <c r="L51" s="359">
        <v>2515</v>
      </c>
      <c r="M51" s="360">
        <v>1811</v>
      </c>
    </row>
    <row r="52" spans="2:13" ht="27.75" customHeight="1" x14ac:dyDescent="0.15">
      <c r="B52" s="1189"/>
      <c r="C52" s="1190"/>
      <c r="D52" s="106"/>
      <c r="E52" s="1193" t="s">
        <v>44</v>
      </c>
      <c r="F52" s="1193"/>
      <c r="G52" s="1193"/>
      <c r="H52" s="1194"/>
      <c r="I52" s="358">
        <v>3626</v>
      </c>
      <c r="J52" s="359">
        <v>3947</v>
      </c>
      <c r="K52" s="359">
        <v>4365</v>
      </c>
      <c r="L52" s="359">
        <v>4689</v>
      </c>
      <c r="M52" s="360">
        <v>5358</v>
      </c>
    </row>
    <row r="53" spans="2:13" ht="27.75" customHeight="1" thickBot="1" x14ac:dyDescent="0.2">
      <c r="B53" s="1200" t="s">
        <v>45</v>
      </c>
      <c r="C53" s="1201"/>
      <c r="D53" s="110"/>
      <c r="E53" s="1202" t="s">
        <v>46</v>
      </c>
      <c r="F53" s="1202"/>
      <c r="G53" s="1202"/>
      <c r="H53" s="1203"/>
      <c r="I53" s="361">
        <v>-16201</v>
      </c>
      <c r="J53" s="362">
        <v>-16397</v>
      </c>
      <c r="K53" s="362">
        <v>-16239</v>
      </c>
      <c r="L53" s="362">
        <v>-15527</v>
      </c>
      <c r="M53" s="363">
        <v>-15303</v>
      </c>
    </row>
    <row r="54" spans="2:13" ht="27.75" customHeight="1" x14ac:dyDescent="0.15">
      <c r="B54" s="111" t="s">
        <v>47</v>
      </c>
      <c r="C54" s="112"/>
      <c r="D54" s="112"/>
      <c r="E54" s="113"/>
      <c r="F54" s="113"/>
      <c r="G54" s="113"/>
      <c r="H54" s="113"/>
      <c r="I54" s="114"/>
      <c r="J54" s="114"/>
      <c r="K54" s="114"/>
      <c r="L54" s="114"/>
      <c r="M54" s="114"/>
    </row>
    <row r="55" spans="2:13" x14ac:dyDescent="0.15"/>
  </sheetData>
  <sheetProtection algorithmName="SHA-512" hashValue="5aI7fJFPdqunE/Rps7N18aqE8E+3C7CHR7IF8yiGXPbCiUdFFecS3nc05H1psar5Skm75enIHVA8OaRCvx/IVQ==" saltValue="tRCIslhaQlnEwJJMdxBNF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48</v>
      </c>
    </row>
    <row r="54" spans="2:8" ht="29.25" customHeight="1" thickBot="1" x14ac:dyDescent="0.25">
      <c r="B54" s="116" t="s">
        <v>1</v>
      </c>
      <c r="C54" s="117"/>
      <c r="D54" s="117"/>
      <c r="E54" s="118" t="s">
        <v>2</v>
      </c>
      <c r="F54" s="119" t="s">
        <v>576</v>
      </c>
      <c r="G54" s="119" t="s">
        <v>577</v>
      </c>
      <c r="H54" s="120" t="s">
        <v>578</v>
      </c>
    </row>
    <row r="55" spans="2:8" ht="52.5" customHeight="1" x14ac:dyDescent="0.15">
      <c r="B55" s="121"/>
      <c r="C55" s="1209" t="s">
        <v>49</v>
      </c>
      <c r="D55" s="1209"/>
      <c r="E55" s="1210"/>
      <c r="F55" s="122">
        <v>13129</v>
      </c>
      <c r="G55" s="122">
        <v>12787</v>
      </c>
      <c r="H55" s="123">
        <v>12116</v>
      </c>
    </row>
    <row r="56" spans="2:8" ht="52.5" customHeight="1" x14ac:dyDescent="0.15">
      <c r="B56" s="124"/>
      <c r="C56" s="1211" t="s">
        <v>50</v>
      </c>
      <c r="D56" s="1211"/>
      <c r="E56" s="1212"/>
      <c r="F56" s="125">
        <v>15</v>
      </c>
      <c r="G56" s="125">
        <v>15</v>
      </c>
      <c r="H56" s="126">
        <v>15</v>
      </c>
    </row>
    <row r="57" spans="2:8" ht="53.25" customHeight="1" x14ac:dyDescent="0.15">
      <c r="B57" s="124"/>
      <c r="C57" s="1213" t="s">
        <v>51</v>
      </c>
      <c r="D57" s="1213"/>
      <c r="E57" s="1214"/>
      <c r="F57" s="127">
        <v>5224</v>
      </c>
      <c r="G57" s="127">
        <v>4825</v>
      </c>
      <c r="H57" s="128">
        <v>5475</v>
      </c>
    </row>
    <row r="58" spans="2:8" ht="45.75" customHeight="1" x14ac:dyDescent="0.15">
      <c r="B58" s="129"/>
      <c r="C58" s="1204" t="s">
        <v>608</v>
      </c>
      <c r="D58" s="1205"/>
      <c r="E58" s="1206"/>
      <c r="F58" s="130">
        <v>2807</v>
      </c>
      <c r="G58" s="130">
        <v>3718</v>
      </c>
      <c r="H58" s="131">
        <v>4498</v>
      </c>
    </row>
    <row r="59" spans="2:8" ht="45.75" customHeight="1" x14ac:dyDescent="0.15">
      <c r="B59" s="129"/>
      <c r="C59" s="1204" t="s">
        <v>609</v>
      </c>
      <c r="D59" s="1205"/>
      <c r="E59" s="1206"/>
      <c r="F59" s="130">
        <v>887</v>
      </c>
      <c r="G59" s="130">
        <v>853</v>
      </c>
      <c r="H59" s="131">
        <v>646</v>
      </c>
    </row>
    <row r="60" spans="2:8" ht="45.75" customHeight="1" x14ac:dyDescent="0.15">
      <c r="B60" s="129"/>
      <c r="C60" s="1204" t="s">
        <v>610</v>
      </c>
      <c r="D60" s="1205"/>
      <c r="E60" s="1206"/>
      <c r="F60" s="130">
        <v>132</v>
      </c>
      <c r="G60" s="130">
        <v>132</v>
      </c>
      <c r="H60" s="131">
        <v>132</v>
      </c>
    </row>
    <row r="61" spans="2:8" ht="45.75" customHeight="1" x14ac:dyDescent="0.15">
      <c r="B61" s="129"/>
      <c r="C61" s="1204" t="s">
        <v>611</v>
      </c>
      <c r="D61" s="1205"/>
      <c r="E61" s="1206"/>
      <c r="F61" s="130">
        <v>1282</v>
      </c>
      <c r="G61" s="130">
        <v>41</v>
      </c>
      <c r="H61" s="131">
        <v>132</v>
      </c>
    </row>
    <row r="62" spans="2:8" ht="45.75" customHeight="1" thickBot="1" x14ac:dyDescent="0.2">
      <c r="B62" s="132"/>
      <c r="C62" s="1204" t="s">
        <v>612</v>
      </c>
      <c r="D62" s="1205"/>
      <c r="E62" s="1206"/>
      <c r="F62" s="133">
        <v>96</v>
      </c>
      <c r="G62" s="133">
        <v>61</v>
      </c>
      <c r="H62" s="134">
        <v>48</v>
      </c>
    </row>
    <row r="63" spans="2:8" ht="52.5" customHeight="1" thickBot="1" x14ac:dyDescent="0.2">
      <c r="B63" s="135"/>
      <c r="C63" s="1207" t="s">
        <v>52</v>
      </c>
      <c r="D63" s="1207"/>
      <c r="E63" s="1208"/>
      <c r="F63" s="136">
        <v>18368</v>
      </c>
      <c r="G63" s="136">
        <v>17627</v>
      </c>
      <c r="H63" s="137">
        <v>17607</v>
      </c>
    </row>
    <row r="64" spans="2:8" x14ac:dyDescent="0.15"/>
  </sheetData>
  <sheetProtection algorithmName="SHA-512" hashValue="yDdLWx8GoRVGIKnqcyS3u2wmdH7EJ32U0M6GJ0XRphwWeGhrpr+b/gdK6DIo86wJ8AmuQRqGIXhbG+/o+0PiSA==" saltValue="7eD18XsN5a4oEorN76r/j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53</v>
      </c>
      <c r="E2" s="149"/>
      <c r="F2" s="150" t="s">
        <v>571</v>
      </c>
      <c r="G2" s="151"/>
      <c r="H2" s="152"/>
    </row>
    <row r="3" spans="1:8" x14ac:dyDescent="0.15">
      <c r="A3" s="148" t="s">
        <v>564</v>
      </c>
      <c r="B3" s="153"/>
      <c r="C3" s="154"/>
      <c r="D3" s="155">
        <v>3337385</v>
      </c>
      <c r="E3" s="156"/>
      <c r="F3" s="157">
        <v>114790</v>
      </c>
      <c r="G3" s="158"/>
      <c r="H3" s="159"/>
    </row>
    <row r="4" spans="1:8" x14ac:dyDescent="0.15">
      <c r="A4" s="160"/>
      <c r="B4" s="161"/>
      <c r="C4" s="162"/>
      <c r="D4" s="163">
        <v>334806</v>
      </c>
      <c r="E4" s="164"/>
      <c r="F4" s="165">
        <v>55601</v>
      </c>
      <c r="G4" s="166"/>
      <c r="H4" s="167"/>
    </row>
    <row r="5" spans="1:8" x14ac:dyDescent="0.15">
      <c r="A5" s="148" t="s">
        <v>566</v>
      </c>
      <c r="B5" s="153"/>
      <c r="C5" s="154"/>
      <c r="D5" s="155">
        <v>2403958</v>
      </c>
      <c r="E5" s="156"/>
      <c r="F5" s="157">
        <v>126262</v>
      </c>
      <c r="G5" s="158"/>
      <c r="H5" s="159"/>
    </row>
    <row r="6" spans="1:8" x14ac:dyDescent="0.15">
      <c r="A6" s="160"/>
      <c r="B6" s="161"/>
      <c r="C6" s="162"/>
      <c r="D6" s="163">
        <v>371150</v>
      </c>
      <c r="E6" s="164"/>
      <c r="F6" s="165">
        <v>56769</v>
      </c>
      <c r="G6" s="166"/>
      <c r="H6" s="167"/>
    </row>
    <row r="7" spans="1:8" x14ac:dyDescent="0.15">
      <c r="A7" s="148" t="s">
        <v>567</v>
      </c>
      <c r="B7" s="153"/>
      <c r="C7" s="154"/>
      <c r="D7" s="155">
        <v>3088315</v>
      </c>
      <c r="E7" s="156"/>
      <c r="F7" s="157">
        <v>126525</v>
      </c>
      <c r="G7" s="158"/>
      <c r="H7" s="159"/>
    </row>
    <row r="8" spans="1:8" x14ac:dyDescent="0.15">
      <c r="A8" s="160"/>
      <c r="B8" s="161"/>
      <c r="C8" s="162"/>
      <c r="D8" s="163">
        <v>341704</v>
      </c>
      <c r="E8" s="164"/>
      <c r="F8" s="165">
        <v>67052</v>
      </c>
      <c r="G8" s="166"/>
      <c r="H8" s="167"/>
    </row>
    <row r="9" spans="1:8" x14ac:dyDescent="0.15">
      <c r="A9" s="148" t="s">
        <v>568</v>
      </c>
      <c r="B9" s="153"/>
      <c r="C9" s="154"/>
      <c r="D9" s="155">
        <v>726820</v>
      </c>
      <c r="E9" s="156"/>
      <c r="F9" s="157">
        <v>122054</v>
      </c>
      <c r="G9" s="158"/>
      <c r="H9" s="159"/>
    </row>
    <row r="10" spans="1:8" x14ac:dyDescent="0.15">
      <c r="A10" s="160"/>
      <c r="B10" s="161"/>
      <c r="C10" s="162"/>
      <c r="D10" s="163">
        <v>108644</v>
      </c>
      <c r="E10" s="164"/>
      <c r="F10" s="165">
        <v>68298</v>
      </c>
      <c r="G10" s="166"/>
      <c r="H10" s="167"/>
    </row>
    <row r="11" spans="1:8" x14ac:dyDescent="0.15">
      <c r="A11" s="148" t="s">
        <v>569</v>
      </c>
      <c r="B11" s="153"/>
      <c r="C11" s="154"/>
      <c r="D11" s="155">
        <v>874797</v>
      </c>
      <c r="E11" s="156"/>
      <c r="F11" s="157">
        <v>111644</v>
      </c>
      <c r="G11" s="158"/>
      <c r="H11" s="159"/>
    </row>
    <row r="12" spans="1:8" x14ac:dyDescent="0.15">
      <c r="A12" s="160"/>
      <c r="B12" s="161"/>
      <c r="C12" s="168"/>
      <c r="D12" s="163">
        <v>267158</v>
      </c>
      <c r="E12" s="164"/>
      <c r="F12" s="165">
        <v>66606</v>
      </c>
      <c r="G12" s="166"/>
      <c r="H12" s="167"/>
    </row>
    <row r="13" spans="1:8" x14ac:dyDescent="0.15">
      <c r="A13" s="148"/>
      <c r="B13" s="153"/>
      <c r="C13" s="169"/>
      <c r="D13" s="170">
        <v>2086255</v>
      </c>
      <c r="E13" s="171"/>
      <c r="F13" s="172">
        <v>120255</v>
      </c>
      <c r="G13" s="173"/>
      <c r="H13" s="159"/>
    </row>
    <row r="14" spans="1:8" x14ac:dyDescent="0.15">
      <c r="A14" s="160"/>
      <c r="B14" s="161"/>
      <c r="C14" s="162"/>
      <c r="D14" s="163">
        <v>284692</v>
      </c>
      <c r="E14" s="164"/>
      <c r="F14" s="165">
        <v>62865</v>
      </c>
      <c r="G14" s="166"/>
      <c r="H14" s="167"/>
    </row>
    <row r="17" spans="1:11" x14ac:dyDescent="0.15">
      <c r="A17" s="144" t="s">
        <v>54</v>
      </c>
    </row>
    <row r="18" spans="1:11" x14ac:dyDescent="0.15">
      <c r="A18" s="174"/>
      <c r="B18" s="174" t="str">
        <f>実質収支比率等に係る経年分析!F$46</f>
        <v>H30</v>
      </c>
      <c r="C18" s="174" t="str">
        <f>実質収支比率等に係る経年分析!G$46</f>
        <v>R01</v>
      </c>
      <c r="D18" s="174" t="str">
        <f>実質収支比率等に係る経年分析!H$46</f>
        <v>R02</v>
      </c>
      <c r="E18" s="174" t="str">
        <f>実質収支比率等に係る経年分析!I$46</f>
        <v>R03</v>
      </c>
      <c r="F18" s="174" t="str">
        <f>実質収支比率等に係る経年分析!J$46</f>
        <v>R04</v>
      </c>
    </row>
    <row r="19" spans="1:11" x14ac:dyDescent="0.15">
      <c r="A19" s="174" t="s">
        <v>55</v>
      </c>
      <c r="B19" s="174">
        <f>ROUND(VALUE(SUBSTITUTE(実質収支比率等に係る経年分析!F$48,"▲","-")),2)</f>
        <v>37.51</v>
      </c>
      <c r="C19" s="174">
        <f>ROUND(VALUE(SUBSTITUTE(実質収支比率等に係る経年分析!G$48,"▲","-")),2)</f>
        <v>5.1100000000000003</v>
      </c>
      <c r="D19" s="174">
        <f>ROUND(VALUE(SUBSTITUTE(実質収支比率等に係る経年分析!H$48,"▲","-")),2)</f>
        <v>5.22</v>
      </c>
      <c r="E19" s="174">
        <f>ROUND(VALUE(SUBSTITUTE(実質収支比率等に係る経年分析!I$48,"▲","-")),2)</f>
        <v>4.1399999999999997</v>
      </c>
      <c r="F19" s="174">
        <f>ROUND(VALUE(SUBSTITUTE(実質収支比率等に係る経年分析!J$48,"▲","-")),2)</f>
        <v>4.07</v>
      </c>
    </row>
    <row r="20" spans="1:11" x14ac:dyDescent="0.15">
      <c r="A20" s="174" t="s">
        <v>56</v>
      </c>
      <c r="B20" s="174">
        <f>ROUND(VALUE(SUBSTITUTE(実質収支比率等に係る経年分析!F$47,"▲","-")),2)</f>
        <v>372.23</v>
      </c>
      <c r="C20" s="174">
        <f>ROUND(VALUE(SUBSTITUTE(実質収支比率等に係る経年分析!G$47,"▲","-")),2)</f>
        <v>395.38</v>
      </c>
      <c r="D20" s="174">
        <f>ROUND(VALUE(SUBSTITUTE(実質収支比率等に係る経年分析!H$47,"▲","-")),2)</f>
        <v>364.38</v>
      </c>
      <c r="E20" s="174">
        <f>ROUND(VALUE(SUBSTITUTE(実質収支比率等に係る経年分析!I$47,"▲","-")),2)</f>
        <v>333.88</v>
      </c>
      <c r="F20" s="174">
        <f>ROUND(VALUE(SUBSTITUTE(実質収支比率等に係る経年分析!J$47,"▲","-")),2)</f>
        <v>327.14</v>
      </c>
    </row>
    <row r="21" spans="1:11" x14ac:dyDescent="0.15">
      <c r="A21" s="174" t="s">
        <v>57</v>
      </c>
      <c r="B21" s="174">
        <f>IF(ISNUMBER(VALUE(SUBSTITUTE(実質収支比率等に係る経年分析!F$49,"▲","-"))),ROUND(VALUE(SUBSTITUTE(実質収支比率等に係る経年分析!F$49,"▲","-")),2),NA())</f>
        <v>36.97</v>
      </c>
      <c r="C21" s="174">
        <f>IF(ISNUMBER(VALUE(SUBSTITUTE(実質収支比率等に係る経年分析!G$49,"▲","-"))),ROUND(VALUE(SUBSTITUTE(実質収支比率等に係る経年分析!G$49,"▲","-")),2),NA())</f>
        <v>-37.86</v>
      </c>
      <c r="D21" s="174">
        <f>IF(ISNUMBER(VALUE(SUBSTITUTE(実質収支比率等に係る経年分析!H$49,"▲","-"))),ROUND(VALUE(SUBSTITUTE(実質収支比率等に係る経年分析!H$49,"▲","-")),2),NA())</f>
        <v>-33.93</v>
      </c>
      <c r="E21" s="174">
        <f>IF(ISNUMBER(VALUE(SUBSTITUTE(実質収支比率等に係る経年分析!I$49,"▲","-"))),ROUND(VALUE(SUBSTITUTE(実質収支比率等に係る経年分析!I$49,"▲","-")),2),NA())</f>
        <v>-14.61</v>
      </c>
      <c r="F21" s="174">
        <f>IF(ISNUMBER(VALUE(SUBSTITUTE(実質収支比率等に係る経年分析!J$49,"▲","-"))),ROUND(VALUE(SUBSTITUTE(実質収支比率等に係る経年分析!J$49,"▲","-")),2),NA())</f>
        <v>-22.6</v>
      </c>
    </row>
    <row r="24" spans="1:11" x14ac:dyDescent="0.15">
      <c r="A24" s="144" t="s">
        <v>58</v>
      </c>
    </row>
    <row r="25" spans="1:11" x14ac:dyDescent="0.15">
      <c r="A25" s="175"/>
      <c r="B25" s="175" t="str">
        <f>連結実質赤字比率に係る赤字・黒字の構成分析!F$33</f>
        <v>H30</v>
      </c>
      <c r="C25" s="175"/>
      <c r="D25" s="175" t="str">
        <f>連結実質赤字比率に係る赤字・黒字の構成分析!G$33</f>
        <v>R01</v>
      </c>
      <c r="E25" s="175"/>
      <c r="F25" s="175" t="str">
        <f>連結実質赤字比率に係る赤字・黒字の構成分析!H$33</f>
        <v>R02</v>
      </c>
      <c r="G25" s="175"/>
      <c r="H25" s="175" t="str">
        <f>連結実質赤字比率に係る赤字・黒字の構成分析!I$33</f>
        <v>R03</v>
      </c>
      <c r="I25" s="175"/>
      <c r="J25" s="175" t="str">
        <f>連結実質赤字比率に係る赤字・黒字の構成分析!J$33</f>
        <v>R04</v>
      </c>
      <c r="K25" s="175"/>
    </row>
    <row r="26" spans="1:11" x14ac:dyDescent="0.15">
      <c r="A26" s="175"/>
      <c r="B26" s="175" t="s">
        <v>59</v>
      </c>
      <c r="C26" s="175" t="s">
        <v>60</v>
      </c>
      <c r="D26" s="175" t="s">
        <v>59</v>
      </c>
      <c r="E26" s="175" t="s">
        <v>60</v>
      </c>
      <c r="F26" s="175" t="s">
        <v>59</v>
      </c>
      <c r="G26" s="175" t="s">
        <v>60</v>
      </c>
      <c r="H26" s="175" t="s">
        <v>59</v>
      </c>
      <c r="I26" s="175" t="s">
        <v>60</v>
      </c>
      <c r="J26" s="175" t="s">
        <v>59</v>
      </c>
      <c r="K26" s="175" t="s">
        <v>60</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6.05</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3.85</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7.82</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7.51</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e">
        <f>IF(連結実質赤字比率に係る赤字・黒字の構成分析!C$41="",NA(),連結実質赤字比率に係る赤字・黒字の構成分析!C$41)</f>
        <v>#N/A</v>
      </c>
      <c r="B29" s="175" t="e">
        <f>IF(ROUND(VALUE(SUBSTITUTE(連結実質赤字比率に係る赤字・黒字の構成分析!F$41,"▲", "-")), 2) &lt; 0, ABS(ROUND(VALUE(SUBSTITUTE(連結実質赤字比率に係る赤字・黒字の構成分析!F$41,"▲", "-")), 2)), NA())</f>
        <v>#VALUE!</v>
      </c>
      <c r="C29" s="175" t="e">
        <f>IF(ROUND(VALUE(SUBSTITUTE(連結実質赤字比率に係る赤字・黒字の構成分析!F$41,"▲", "-")), 2) &gt;= 0, ABS(ROUND(VALUE(SUBSTITUTE(連結実質赤字比率に係る赤字・黒字の構成分析!F$41,"▲", "-")), 2)), NA())</f>
        <v>#VALUE!</v>
      </c>
      <c r="D29" s="175" t="e">
        <f>IF(ROUND(VALUE(SUBSTITUTE(連結実質赤字比率に係る赤字・黒字の構成分析!G$41,"▲", "-")), 2) &lt; 0, ABS(ROUND(VALUE(SUBSTITUTE(連結実質赤字比率に係る赤字・黒字の構成分析!G$41,"▲", "-")), 2)), NA())</f>
        <v>#VALUE!</v>
      </c>
      <c r="E29" s="175" t="e">
        <f>IF(ROUND(VALUE(SUBSTITUTE(連結実質赤字比率に係る赤字・黒字の構成分析!G$41,"▲", "-")), 2) &gt;= 0, ABS(ROUND(VALUE(SUBSTITUTE(連結実質赤字比率に係る赤字・黒字の構成分析!G$41,"▲", "-")), 2)), NA())</f>
        <v>#VALUE!</v>
      </c>
      <c r="F29" s="175" t="e">
        <f>IF(ROUND(VALUE(SUBSTITUTE(連結実質赤字比率に係る赤字・黒字の構成分析!H$41,"▲", "-")), 2) &lt; 0, ABS(ROUND(VALUE(SUBSTITUTE(連結実質赤字比率に係る赤字・黒字の構成分析!H$41,"▲", "-")), 2)), NA())</f>
        <v>#VALUE!</v>
      </c>
      <c r="G29" s="175" t="e">
        <f>IF(ROUND(VALUE(SUBSTITUTE(連結実質赤字比率に係る赤字・黒字の構成分析!H$41,"▲", "-")), 2) &gt;= 0, ABS(ROUND(VALUE(SUBSTITUTE(連結実質赤字比率に係る赤字・黒字の構成分析!H$41,"▲", "-")), 2)), NA())</f>
        <v>#VALUE!</v>
      </c>
      <c r="H29" s="175" t="e">
        <f>IF(ROUND(VALUE(SUBSTITUTE(連結実質赤字比率に係る赤字・黒字の構成分析!I$41,"▲", "-")), 2) &lt; 0, ABS(ROUND(VALUE(SUBSTITUTE(連結実質赤字比率に係る赤字・黒字の構成分析!I$41,"▲", "-")), 2)), NA())</f>
        <v>#VALUE!</v>
      </c>
      <c r="I29" s="175" t="e">
        <f>IF(ROUND(VALUE(SUBSTITUTE(連結実質赤字比率に係る赤字・黒字の構成分析!I$41,"▲", "-")), 2) &gt;= 0, ABS(ROUND(VALUE(SUBSTITUTE(連結実質赤字比率に係る赤字・黒字の構成分析!I$41,"▲", "-")), 2)), NA())</f>
        <v>#VALUE!</v>
      </c>
      <c r="J29" s="175" t="e">
        <f>IF(ROUND(VALUE(SUBSTITUTE(連結実質赤字比率に係る赤字・黒字の構成分析!J$41,"▲", "-")), 2) &lt; 0, ABS(ROUND(VALUE(SUBSTITUTE(連結実質赤字比率に係る赤字・黒字の構成分析!J$41,"▲", "-")), 2)), NA())</f>
        <v>#VALUE!</v>
      </c>
      <c r="K29" s="175" t="e">
        <f>IF(ROUND(VALUE(SUBSTITUTE(連結実質赤字比率に係る赤字・黒字の構成分析!J$41,"▲", "-")), 2) &gt;= 0, ABS(ROUND(VALUE(SUBSTITUTE(連結実質赤字比率に係る赤字・黒字の構成分析!J$41,"▲", "-")), 2)), NA())</f>
        <v>#VALUE!</v>
      </c>
    </row>
    <row r="30" spans="1:11" x14ac:dyDescent="0.15">
      <c r="A30" s="175" t="str">
        <f>IF(連結実質赤字比率に係る赤字・黒字の構成分析!C$40="",NA(),連結実質赤字比率に係る赤字・黒字の構成分析!C$40)</f>
        <v>地方卸売市場特別会計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v>
      </c>
    </row>
    <row r="31" spans="1:11" x14ac:dyDescent="0.15">
      <c r="A31" s="175" t="str">
        <f>IF(連結実質赤字比率に係る赤字・黒字の構成分析!C$39="",NA(),連結実質赤字比率に係る赤字・黒字の構成分析!C$39)</f>
        <v>後期高齢者医療特別会計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0.04</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0.01</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0.01</v>
      </c>
    </row>
    <row r="32" spans="1:11" x14ac:dyDescent="0.15">
      <c r="A32" s="175" t="str">
        <f>IF(連結実質赤字比率に係る赤字・黒字の構成分析!C$38="",NA(),連結実質赤字比率に係る赤字・黒字の構成分析!C$38)</f>
        <v>下水道事業会計</v>
      </c>
      <c r="B32" s="175" t="e">
        <f>IF(ROUND(VALUE(SUBSTITUTE(連結実質赤字比率に係る赤字・黒字の構成分析!F$38,"▲", "-")), 2) &lt; 0, ABS(ROUND(VALUE(SUBSTITUTE(連結実質赤字比率に係る赤字・黒字の構成分析!F$38,"▲", "-")), 2)), NA())</f>
        <v>#VALUE!</v>
      </c>
      <c r="C32" s="175" t="e">
        <f>IF(ROUND(VALUE(SUBSTITUTE(連結実質赤字比率に係る赤字・黒字の構成分析!F$38,"▲", "-")), 2) &gt;= 0, ABS(ROUND(VALUE(SUBSTITUTE(連結実質赤字比率に係る赤字・黒字の構成分析!F$38,"▲", "-")), 2)), NA())</f>
        <v>#VALUE!</v>
      </c>
      <c r="D32" s="175" t="e">
        <f>IF(ROUND(VALUE(SUBSTITUTE(連結実質赤字比率に係る赤字・黒字の構成分析!G$38,"▲", "-")), 2) &lt; 0, ABS(ROUND(VALUE(SUBSTITUTE(連結実質赤字比率に係る赤字・黒字の構成分析!G$38,"▲", "-")), 2)), NA())</f>
        <v>#VALUE!</v>
      </c>
      <c r="E32" s="175" t="e">
        <f>IF(ROUND(VALUE(SUBSTITUTE(連結実質赤字比率に係る赤字・黒字の構成分析!G$38,"▲", "-")), 2) &gt;= 0, ABS(ROUND(VALUE(SUBSTITUTE(連結実質赤字比率に係る赤字・黒字の構成分析!G$38,"▲", "-")), 2)), NA())</f>
        <v>#VALUE!</v>
      </c>
      <c r="F32" s="175" t="e">
        <f>IF(ROUND(VALUE(SUBSTITUTE(連結実質赤字比率に係る赤字・黒字の構成分析!H$38,"▲", "-")), 2) &lt; 0, ABS(ROUND(VALUE(SUBSTITUTE(連結実質赤字比率に係る赤字・黒字の構成分析!H$38,"▲", "-")), 2)), NA())</f>
        <v>#VALUE!</v>
      </c>
      <c r="G32" s="175" t="e">
        <f>IF(ROUND(VALUE(SUBSTITUTE(連結実質赤字比率に係る赤字・黒字の構成分析!H$38,"▲", "-")), 2) &gt;= 0, ABS(ROUND(VALUE(SUBSTITUTE(連結実質赤字比率に係る赤字・黒字の構成分析!H$38,"▲", "-")), 2)), NA())</f>
        <v>#VALUE!</v>
      </c>
      <c r="H32" s="175" t="e">
        <f>IF(ROUND(VALUE(SUBSTITUTE(連結実質赤字比率に係る赤字・黒字の構成分析!I$38,"▲", "-")), 2) &lt; 0, ABS(ROUND(VALUE(SUBSTITUTE(連結実質赤字比率に係る赤字・黒字の構成分析!I$38,"▲", "-")), 2)), NA())</f>
        <v>#VALUE!</v>
      </c>
      <c r="I32" s="175" t="e">
        <f>IF(ROUND(VALUE(SUBSTITUTE(連結実質赤字比率に係る赤字・黒字の構成分析!I$38,"▲", "-")), 2) &gt;= 0, ABS(ROUND(VALUE(SUBSTITUTE(連結実質赤字比率に係る赤字・黒字の構成分析!I$38,"▲", "-")), 2)), NA())</f>
        <v>#VALUE!</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0.23</v>
      </c>
    </row>
    <row r="33" spans="1:16" x14ac:dyDescent="0.15">
      <c r="A33" s="175" t="str">
        <f>IF(連結実質赤字比率に係る赤字・黒字の構成分析!C$37="",NA(),連結実質赤字比率に係る赤字・黒字の構成分析!C$37)</f>
        <v>国民健康保険特別会計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0.35</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0.69</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0.59</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0.44</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0.55000000000000004</v>
      </c>
    </row>
    <row r="34" spans="1:16" x14ac:dyDescent="0.15">
      <c r="A34" s="175" t="str">
        <f>IF(連結実質赤字比率に係る赤字・黒字の構成分析!C$36="",NA(),連結実質赤字比率に係る赤字・黒字の構成分析!C$36)</f>
        <v>介護保険特別会計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1.71</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0.56000000000000005</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1.07</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1</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1.02</v>
      </c>
    </row>
    <row r="35" spans="1:16" x14ac:dyDescent="0.15">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37.5</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5.0999999999999996</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5.21</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4.13</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4.07</v>
      </c>
    </row>
    <row r="36" spans="1:16" x14ac:dyDescent="0.15">
      <c r="A36" s="175" t="str">
        <f>IF(連結実質赤字比率に係る赤字・黒字の構成分析!C$34="",NA(),連結実質赤字比率に係る赤字・黒字の構成分析!C$34)</f>
        <v>上水道事業会計</v>
      </c>
      <c r="B36" s="175" t="e">
        <f>IF(ROUND(VALUE(SUBSTITUTE(連結実質赤字比率に係る赤字・黒字の構成分析!F$34,"▲", "-")), 2) &lt; 0, ABS(ROUND(VALUE(SUBSTITUTE(連結実質赤字比率に係る赤字・黒字の構成分析!F$34,"▲", "-")), 2)), NA())</f>
        <v>#VALUE!</v>
      </c>
      <c r="C36" s="175" t="e">
        <f>IF(ROUND(VALUE(SUBSTITUTE(連結実質赤字比率に係る赤字・黒字の構成分析!F$34,"▲", "-")), 2) &gt;= 0, ABS(ROUND(VALUE(SUBSTITUTE(連結実質赤字比率に係る赤字・黒字の構成分析!F$34,"▲", "-")), 2)), NA())</f>
        <v>#VALUE!</v>
      </c>
      <c r="D36" s="175" t="e">
        <f>IF(ROUND(VALUE(SUBSTITUTE(連結実質赤字比率に係る赤字・黒字の構成分析!G$34,"▲", "-")), 2) &lt; 0, ABS(ROUND(VALUE(SUBSTITUTE(連結実質赤字比率に係る赤字・黒字の構成分析!G$34,"▲", "-")), 2)), NA())</f>
        <v>#VALUE!</v>
      </c>
      <c r="E36" s="175" t="e">
        <f>IF(ROUND(VALUE(SUBSTITUTE(連結実質赤字比率に係る赤字・黒字の構成分析!G$34,"▲", "-")), 2) &gt;= 0, ABS(ROUND(VALUE(SUBSTITUTE(連結実質赤字比率に係る赤字・黒字の構成分析!G$34,"▲", "-")), 2)), NA())</f>
        <v>#VALUE!</v>
      </c>
      <c r="F36" s="175" t="e">
        <f>IF(ROUND(VALUE(SUBSTITUTE(連結実質赤字比率に係る赤字・黒字の構成分析!H$34,"▲", "-")), 2) &lt; 0, ABS(ROUND(VALUE(SUBSTITUTE(連結実質赤字比率に係る赤字・黒字の構成分析!H$34,"▲", "-")), 2)), NA())</f>
        <v>#VALUE!</v>
      </c>
      <c r="G36" s="175" t="e">
        <f>IF(ROUND(VALUE(SUBSTITUTE(連結実質赤字比率に係る赤字・黒字の構成分析!H$34,"▲", "-")), 2) &gt;= 0, ABS(ROUND(VALUE(SUBSTITUTE(連結実質赤字比率に係る赤字・黒字の構成分析!H$34,"▲", "-")), 2)), NA())</f>
        <v>#VALUE!</v>
      </c>
      <c r="H36" s="175" t="e">
        <f>IF(ROUND(VALUE(SUBSTITUTE(連結実質赤字比率に係る赤字・黒字の構成分析!I$34,"▲", "-")), 2) &lt; 0, ABS(ROUND(VALUE(SUBSTITUTE(連結実質赤字比率に係る赤字・黒字の構成分析!I$34,"▲", "-")), 2)), NA())</f>
        <v>#VALUE!</v>
      </c>
      <c r="I36" s="175" t="e">
        <f>IF(ROUND(VALUE(SUBSTITUTE(連結実質赤字比率に係る赤字・黒字の構成分析!I$34,"▲", "-")), 2) &gt;= 0, ABS(ROUND(VALUE(SUBSTITUTE(連結実質赤字比率に係る赤字・黒字の構成分析!I$34,"▲", "-")), 2)), NA())</f>
        <v>#VALUE!</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7.41</v>
      </c>
    </row>
    <row r="39" spans="1:16" x14ac:dyDescent="0.15">
      <c r="A39" s="144" t="s">
        <v>61</v>
      </c>
    </row>
    <row r="40" spans="1:16" x14ac:dyDescent="0.15">
      <c r="A40" s="176"/>
      <c r="B40" s="176" t="str">
        <f>'実質公債費比率（分子）の構造'!K$44</f>
        <v>H30</v>
      </c>
      <c r="C40" s="176"/>
      <c r="D40" s="176"/>
      <c r="E40" s="176" t="str">
        <f>'実質公債費比率（分子）の構造'!L$44</f>
        <v>R01</v>
      </c>
      <c r="F40" s="176"/>
      <c r="G40" s="176"/>
      <c r="H40" s="176" t="str">
        <f>'実質公債費比率（分子）の構造'!M$44</f>
        <v>R02</v>
      </c>
      <c r="I40" s="176"/>
      <c r="J40" s="176"/>
      <c r="K40" s="176" t="str">
        <f>'実質公債費比率（分子）の構造'!N$44</f>
        <v>R03</v>
      </c>
      <c r="L40" s="176"/>
      <c r="M40" s="176"/>
      <c r="N40" s="176" t="str">
        <f>'実質公債費比率（分子）の構造'!O$44</f>
        <v>R04</v>
      </c>
      <c r="O40" s="176"/>
      <c r="P40" s="176"/>
    </row>
    <row r="41" spans="1:16" x14ac:dyDescent="0.15">
      <c r="A41" s="176"/>
      <c r="B41" s="176" t="s">
        <v>62</v>
      </c>
      <c r="C41" s="176"/>
      <c r="D41" s="176" t="s">
        <v>63</v>
      </c>
      <c r="E41" s="176" t="s">
        <v>62</v>
      </c>
      <c r="F41" s="176"/>
      <c r="G41" s="176" t="s">
        <v>63</v>
      </c>
      <c r="H41" s="176" t="s">
        <v>62</v>
      </c>
      <c r="I41" s="176"/>
      <c r="J41" s="176" t="s">
        <v>63</v>
      </c>
      <c r="K41" s="176" t="s">
        <v>62</v>
      </c>
      <c r="L41" s="176"/>
      <c r="M41" s="176" t="s">
        <v>63</v>
      </c>
      <c r="N41" s="176" t="s">
        <v>62</v>
      </c>
      <c r="O41" s="176"/>
      <c r="P41" s="176" t="s">
        <v>63</v>
      </c>
    </row>
    <row r="42" spans="1:16" x14ac:dyDescent="0.15">
      <c r="A42" s="176" t="s">
        <v>64</v>
      </c>
      <c r="B42" s="176"/>
      <c r="C42" s="176"/>
      <c r="D42" s="176">
        <f>'実質公債費比率（分子）の構造'!K$52</f>
        <v>419</v>
      </c>
      <c r="E42" s="176"/>
      <c r="F42" s="176"/>
      <c r="G42" s="176">
        <f>'実質公債費比率（分子）の構造'!L$52</f>
        <v>437</v>
      </c>
      <c r="H42" s="176"/>
      <c r="I42" s="176"/>
      <c r="J42" s="176">
        <f>'実質公債費比率（分子）の構造'!M$52</f>
        <v>469</v>
      </c>
      <c r="K42" s="176"/>
      <c r="L42" s="176"/>
      <c r="M42" s="176">
        <f>'実質公債費比率（分子）の構造'!N$52</f>
        <v>500</v>
      </c>
      <c r="N42" s="176"/>
      <c r="O42" s="176"/>
      <c r="P42" s="176">
        <f>'実質公債費比率（分子）の構造'!O$52</f>
        <v>629</v>
      </c>
    </row>
    <row r="43" spans="1:16" x14ac:dyDescent="0.15">
      <c r="A43" s="176" t="s">
        <v>65</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66</v>
      </c>
      <c r="B44" s="176" t="str">
        <f>'実質公債費比率（分子）の構造'!K$50</f>
        <v>-</v>
      </c>
      <c r="C44" s="176"/>
      <c r="D44" s="176"/>
      <c r="E44" s="176" t="str">
        <f>'実質公債費比率（分子）の構造'!L$50</f>
        <v>-</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15">
      <c r="A45" s="176" t="s">
        <v>67</v>
      </c>
      <c r="B45" s="176">
        <f>'実質公債費比率（分子）の構造'!K$49</f>
        <v>3</v>
      </c>
      <c r="C45" s="176"/>
      <c r="D45" s="176"/>
      <c r="E45" s="176">
        <f>'実質公債費比率（分子）の構造'!L$49</f>
        <v>4</v>
      </c>
      <c r="F45" s="176"/>
      <c r="G45" s="176"/>
      <c r="H45" s="176">
        <f>'実質公債費比率（分子）の構造'!M$49</f>
        <v>5</v>
      </c>
      <c r="I45" s="176"/>
      <c r="J45" s="176"/>
      <c r="K45" s="176">
        <f>'実質公債費比率（分子）の構造'!N$49</f>
        <v>8</v>
      </c>
      <c r="L45" s="176"/>
      <c r="M45" s="176"/>
      <c r="N45" s="176">
        <f>'実質公債費比率（分子）の構造'!O$49</f>
        <v>9</v>
      </c>
      <c r="O45" s="176"/>
      <c r="P45" s="176"/>
    </row>
    <row r="46" spans="1:16" x14ac:dyDescent="0.15">
      <c r="A46" s="176" t="s">
        <v>68</v>
      </c>
      <c r="B46" s="176">
        <f>'実質公債費比率（分子）の構造'!K$48</f>
        <v>213</v>
      </c>
      <c r="C46" s="176"/>
      <c r="D46" s="176"/>
      <c r="E46" s="176">
        <f>'実質公債費比率（分子）の構造'!L$48</f>
        <v>216</v>
      </c>
      <c r="F46" s="176"/>
      <c r="G46" s="176"/>
      <c r="H46" s="176">
        <f>'実質公債費比率（分子）の構造'!M$48</f>
        <v>195</v>
      </c>
      <c r="I46" s="176"/>
      <c r="J46" s="176"/>
      <c r="K46" s="176">
        <f>'実質公債費比率（分子）の構造'!N$48</f>
        <v>171</v>
      </c>
      <c r="L46" s="176"/>
      <c r="M46" s="176"/>
      <c r="N46" s="176">
        <f>'実質公債費比率（分子）の構造'!O$48</f>
        <v>198</v>
      </c>
      <c r="O46" s="176"/>
      <c r="P46" s="176"/>
    </row>
    <row r="47" spans="1:16" x14ac:dyDescent="0.15">
      <c r="A47" s="176" t="s">
        <v>69</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70</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71</v>
      </c>
      <c r="B49" s="176">
        <f>'実質公債費比率（分子）の構造'!K$45</f>
        <v>325</v>
      </c>
      <c r="C49" s="176"/>
      <c r="D49" s="176"/>
      <c r="E49" s="176">
        <f>'実質公債費比率（分子）の構造'!L$45</f>
        <v>317</v>
      </c>
      <c r="F49" s="176"/>
      <c r="G49" s="176"/>
      <c r="H49" s="176">
        <f>'実質公債費比率（分子）の構造'!M$45</f>
        <v>381</v>
      </c>
      <c r="I49" s="176"/>
      <c r="J49" s="176"/>
      <c r="K49" s="176">
        <f>'実質公債費比率（分子）の構造'!N$45</f>
        <v>558</v>
      </c>
      <c r="L49" s="176"/>
      <c r="M49" s="176"/>
      <c r="N49" s="176">
        <f>'実質公債費比率（分子）の構造'!O$45</f>
        <v>597</v>
      </c>
      <c r="O49" s="176"/>
      <c r="P49" s="176"/>
    </row>
    <row r="50" spans="1:16" x14ac:dyDescent="0.15">
      <c r="A50" s="176" t="s">
        <v>72</v>
      </c>
      <c r="B50" s="176" t="e">
        <f>NA()</f>
        <v>#N/A</v>
      </c>
      <c r="C50" s="176">
        <f>IF(ISNUMBER('実質公債費比率（分子）の構造'!K$53),'実質公債費比率（分子）の構造'!K$53,NA())</f>
        <v>122</v>
      </c>
      <c r="D50" s="176" t="e">
        <f>NA()</f>
        <v>#N/A</v>
      </c>
      <c r="E50" s="176" t="e">
        <f>NA()</f>
        <v>#N/A</v>
      </c>
      <c r="F50" s="176">
        <f>IF(ISNUMBER('実質公債費比率（分子）の構造'!L$53),'実質公債費比率（分子）の構造'!L$53,NA())</f>
        <v>100</v>
      </c>
      <c r="G50" s="176" t="e">
        <f>NA()</f>
        <v>#N/A</v>
      </c>
      <c r="H50" s="176" t="e">
        <f>NA()</f>
        <v>#N/A</v>
      </c>
      <c r="I50" s="176">
        <f>IF(ISNUMBER('実質公債費比率（分子）の構造'!M$53),'実質公債費比率（分子）の構造'!M$53,NA())</f>
        <v>112</v>
      </c>
      <c r="J50" s="176" t="e">
        <f>NA()</f>
        <v>#N/A</v>
      </c>
      <c r="K50" s="176" t="e">
        <f>NA()</f>
        <v>#N/A</v>
      </c>
      <c r="L50" s="176">
        <f>IF(ISNUMBER('実質公債費比率（分子）の構造'!N$53),'実質公債費比率（分子）の構造'!N$53,NA())</f>
        <v>237</v>
      </c>
      <c r="M50" s="176" t="e">
        <f>NA()</f>
        <v>#N/A</v>
      </c>
      <c r="N50" s="176" t="e">
        <f>NA()</f>
        <v>#N/A</v>
      </c>
      <c r="O50" s="176">
        <f>IF(ISNUMBER('実質公債費比率（分子）の構造'!O$53),'実質公債費比率（分子）の構造'!O$53,NA())</f>
        <v>175</v>
      </c>
      <c r="P50" s="176" t="e">
        <f>NA()</f>
        <v>#N/A</v>
      </c>
    </row>
    <row r="53" spans="1:16" x14ac:dyDescent="0.15">
      <c r="A53" s="144" t="s">
        <v>73</v>
      </c>
    </row>
    <row r="54" spans="1:16" x14ac:dyDescent="0.15">
      <c r="A54" s="175"/>
      <c r="B54" s="175" t="str">
        <f>'将来負担比率（分子）の構造'!I$40</f>
        <v>H30</v>
      </c>
      <c r="C54" s="175"/>
      <c r="D54" s="175"/>
      <c r="E54" s="175" t="str">
        <f>'将来負担比率（分子）の構造'!J$40</f>
        <v>R01</v>
      </c>
      <c r="F54" s="175"/>
      <c r="G54" s="175"/>
      <c r="H54" s="175" t="str">
        <f>'将来負担比率（分子）の構造'!K$40</f>
        <v>R02</v>
      </c>
      <c r="I54" s="175"/>
      <c r="J54" s="175"/>
      <c r="K54" s="175" t="str">
        <f>'将来負担比率（分子）の構造'!L$40</f>
        <v>R03</v>
      </c>
      <c r="L54" s="175"/>
      <c r="M54" s="175"/>
      <c r="N54" s="175" t="str">
        <f>'将来負担比率（分子）の構造'!M$40</f>
        <v>R04</v>
      </c>
      <c r="O54" s="175"/>
      <c r="P54" s="175"/>
    </row>
    <row r="55" spans="1:16" x14ac:dyDescent="0.15">
      <c r="A55" s="175"/>
      <c r="B55" s="175" t="s">
        <v>74</v>
      </c>
      <c r="C55" s="175"/>
      <c r="D55" s="175" t="s">
        <v>75</v>
      </c>
      <c r="E55" s="175" t="s">
        <v>74</v>
      </c>
      <c r="F55" s="175"/>
      <c r="G55" s="175" t="s">
        <v>75</v>
      </c>
      <c r="H55" s="175" t="s">
        <v>74</v>
      </c>
      <c r="I55" s="175"/>
      <c r="J55" s="175" t="s">
        <v>75</v>
      </c>
      <c r="K55" s="175" t="s">
        <v>74</v>
      </c>
      <c r="L55" s="175"/>
      <c r="M55" s="175" t="s">
        <v>75</v>
      </c>
      <c r="N55" s="175" t="s">
        <v>74</v>
      </c>
      <c r="O55" s="175"/>
      <c r="P55" s="175" t="s">
        <v>75</v>
      </c>
    </row>
    <row r="56" spans="1:16" x14ac:dyDescent="0.15">
      <c r="A56" s="175" t="s">
        <v>44</v>
      </c>
      <c r="B56" s="175"/>
      <c r="C56" s="175"/>
      <c r="D56" s="175">
        <f>'将来負担比率（分子）の構造'!I$52</f>
        <v>3626</v>
      </c>
      <c r="E56" s="175"/>
      <c r="F56" s="175"/>
      <c r="G56" s="175">
        <f>'将来負担比率（分子）の構造'!J$52</f>
        <v>3947</v>
      </c>
      <c r="H56" s="175"/>
      <c r="I56" s="175"/>
      <c r="J56" s="175">
        <f>'将来負担比率（分子）の構造'!K$52</f>
        <v>4365</v>
      </c>
      <c r="K56" s="175"/>
      <c r="L56" s="175"/>
      <c r="M56" s="175">
        <f>'将来負担比率（分子）の構造'!L$52</f>
        <v>4689</v>
      </c>
      <c r="N56" s="175"/>
      <c r="O56" s="175"/>
      <c r="P56" s="175">
        <f>'将来負担比率（分子）の構造'!M$52</f>
        <v>5358</v>
      </c>
    </row>
    <row r="57" spans="1:16" x14ac:dyDescent="0.15">
      <c r="A57" s="175" t="s">
        <v>43</v>
      </c>
      <c r="B57" s="175"/>
      <c r="C57" s="175"/>
      <c r="D57" s="175">
        <f>'将来負担比率（分子）の構造'!I$51</f>
        <v>3609</v>
      </c>
      <c r="E57" s="175"/>
      <c r="F57" s="175"/>
      <c r="G57" s="175">
        <f>'将来負担比率（分子）の構造'!J$51</f>
        <v>2426</v>
      </c>
      <c r="H57" s="175"/>
      <c r="I57" s="175"/>
      <c r="J57" s="175">
        <f>'将来負担比率（分子）の構造'!K$51</f>
        <v>3247</v>
      </c>
      <c r="K57" s="175"/>
      <c r="L57" s="175"/>
      <c r="M57" s="175">
        <f>'将来負担比率（分子）の構造'!L$51</f>
        <v>2515</v>
      </c>
      <c r="N57" s="175"/>
      <c r="O57" s="175"/>
      <c r="P57" s="175">
        <f>'将来負担比率（分子）の構造'!M$51</f>
        <v>1811</v>
      </c>
    </row>
    <row r="58" spans="1:16" x14ac:dyDescent="0.15">
      <c r="A58" s="175" t="s">
        <v>42</v>
      </c>
      <c r="B58" s="175"/>
      <c r="C58" s="175"/>
      <c r="D58" s="175">
        <f>'将来負担比率（分子）の構造'!I$50</f>
        <v>18696</v>
      </c>
      <c r="E58" s="175"/>
      <c r="F58" s="175"/>
      <c r="G58" s="175">
        <f>'将来負担比率（分子）の構造'!J$50</f>
        <v>19426</v>
      </c>
      <c r="H58" s="175"/>
      <c r="I58" s="175"/>
      <c r="J58" s="175">
        <f>'将来負担比率（分子）の構造'!K$50</f>
        <v>18001</v>
      </c>
      <c r="K58" s="175"/>
      <c r="L58" s="175"/>
      <c r="M58" s="175">
        <f>'将来負担比率（分子）の構造'!L$50</f>
        <v>18243</v>
      </c>
      <c r="N58" s="175"/>
      <c r="O58" s="175"/>
      <c r="P58" s="175">
        <f>'将来負担比率（分子）の構造'!M$50</f>
        <v>18237</v>
      </c>
    </row>
    <row r="59" spans="1:16" x14ac:dyDescent="0.15">
      <c r="A59" s="175" t="s">
        <v>40</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39</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37</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36</v>
      </c>
      <c r="B62" s="175">
        <f>'将来負担比率（分子）の構造'!I$45</f>
        <v>740</v>
      </c>
      <c r="C62" s="175"/>
      <c r="D62" s="175"/>
      <c r="E62" s="175">
        <f>'将来負担比率（分子）の構造'!J$45</f>
        <v>735</v>
      </c>
      <c r="F62" s="175"/>
      <c r="G62" s="175"/>
      <c r="H62" s="175">
        <f>'将来負担比率（分子）の構造'!K$45</f>
        <v>652</v>
      </c>
      <c r="I62" s="175"/>
      <c r="J62" s="175"/>
      <c r="K62" s="175">
        <f>'将来負担比率（分子）の構造'!L$45</f>
        <v>654</v>
      </c>
      <c r="L62" s="175"/>
      <c r="M62" s="175"/>
      <c r="N62" s="175">
        <f>'将来負担比率（分子）の構造'!M$45</f>
        <v>619</v>
      </c>
      <c r="O62" s="175"/>
      <c r="P62" s="175"/>
    </row>
    <row r="63" spans="1:16" x14ac:dyDescent="0.15">
      <c r="A63" s="175" t="s">
        <v>35</v>
      </c>
      <c r="B63" s="175">
        <f>'将来負担比率（分子）の構造'!I$44</f>
        <v>28</v>
      </c>
      <c r="C63" s="175"/>
      <c r="D63" s="175"/>
      <c r="E63" s="175">
        <f>'将来負担比率（分子）の構造'!J$44</f>
        <v>32</v>
      </c>
      <c r="F63" s="175"/>
      <c r="G63" s="175"/>
      <c r="H63" s="175">
        <f>'将来負担比率（分子）の構造'!K$44</f>
        <v>39</v>
      </c>
      <c r="I63" s="175"/>
      <c r="J63" s="175"/>
      <c r="K63" s="175">
        <f>'将来負担比率（分子）の構造'!L$44</f>
        <v>37</v>
      </c>
      <c r="L63" s="175"/>
      <c r="M63" s="175"/>
      <c r="N63" s="175">
        <f>'将来負担比率（分子）の構造'!M$44</f>
        <v>33</v>
      </c>
      <c r="O63" s="175"/>
      <c r="P63" s="175"/>
    </row>
    <row r="64" spans="1:16" x14ac:dyDescent="0.15">
      <c r="A64" s="175" t="s">
        <v>34</v>
      </c>
      <c r="B64" s="175">
        <f>'将来負担比率（分子）の構造'!I$43</f>
        <v>2859</v>
      </c>
      <c r="C64" s="175"/>
      <c r="D64" s="175"/>
      <c r="E64" s="175">
        <f>'将来負担比率（分子）の構造'!J$43</f>
        <v>2763</v>
      </c>
      <c r="F64" s="175"/>
      <c r="G64" s="175"/>
      <c r="H64" s="175">
        <f>'将来負担比率（分子）の構造'!K$43</f>
        <v>2570</v>
      </c>
      <c r="I64" s="175"/>
      <c r="J64" s="175"/>
      <c r="K64" s="175">
        <f>'将来負担比率（分子）の構造'!L$43</f>
        <v>2326</v>
      </c>
      <c r="L64" s="175"/>
      <c r="M64" s="175"/>
      <c r="N64" s="175">
        <f>'将来負担比率（分子）の構造'!M$43</f>
        <v>2136</v>
      </c>
      <c r="O64" s="175"/>
      <c r="P64" s="175"/>
    </row>
    <row r="65" spans="1:16" x14ac:dyDescent="0.15">
      <c r="A65" s="175" t="s">
        <v>33</v>
      </c>
      <c r="B65" s="175" t="str">
        <f>'将来負担比率（分子）の構造'!I$42</f>
        <v>-</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32</v>
      </c>
      <c r="B66" s="175">
        <f>'将来負担比率（分子）の構造'!I$41</f>
        <v>6104</v>
      </c>
      <c r="C66" s="175"/>
      <c r="D66" s="175"/>
      <c r="E66" s="175">
        <f>'将来負担比率（分子）の構造'!J$41</f>
        <v>5873</v>
      </c>
      <c r="F66" s="175"/>
      <c r="G66" s="175"/>
      <c r="H66" s="175">
        <f>'将来負担比率（分子）の構造'!K$41</f>
        <v>6113</v>
      </c>
      <c r="I66" s="175"/>
      <c r="J66" s="175"/>
      <c r="K66" s="175">
        <f>'将来負担比率（分子）の構造'!L$41</f>
        <v>6902</v>
      </c>
      <c r="L66" s="175"/>
      <c r="M66" s="175"/>
      <c r="N66" s="175">
        <f>'将来負担比率（分子）の構造'!M$41</f>
        <v>7315</v>
      </c>
      <c r="O66" s="175"/>
      <c r="P66" s="175"/>
    </row>
    <row r="67" spans="1:16" x14ac:dyDescent="0.15">
      <c r="A67" s="175" t="s">
        <v>76</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15">
      <c r="A70" s="177" t="s">
        <v>77</v>
      </c>
      <c r="B70" s="177"/>
      <c r="C70" s="177"/>
      <c r="D70" s="177"/>
      <c r="E70" s="177"/>
      <c r="F70" s="177"/>
    </row>
    <row r="71" spans="1:16" x14ac:dyDescent="0.15">
      <c r="A71" s="178"/>
      <c r="B71" s="178" t="str">
        <f>基金残高に係る経年分析!F54</f>
        <v>R02</v>
      </c>
      <c r="C71" s="178" t="str">
        <f>基金残高に係る経年分析!G54</f>
        <v>R03</v>
      </c>
      <c r="D71" s="178" t="str">
        <f>基金残高に係る経年分析!H54</f>
        <v>R04</v>
      </c>
    </row>
    <row r="72" spans="1:16" x14ac:dyDescent="0.15">
      <c r="A72" s="178" t="s">
        <v>78</v>
      </c>
      <c r="B72" s="179">
        <f>基金残高に係る経年分析!F55</f>
        <v>13129</v>
      </c>
      <c r="C72" s="179">
        <f>基金残高に係る経年分析!G55</f>
        <v>12787</v>
      </c>
      <c r="D72" s="179">
        <f>基金残高に係る経年分析!H55</f>
        <v>12116</v>
      </c>
    </row>
    <row r="73" spans="1:16" x14ac:dyDescent="0.15">
      <c r="A73" s="178" t="s">
        <v>79</v>
      </c>
      <c r="B73" s="179">
        <f>基金残高に係る経年分析!F56</f>
        <v>15</v>
      </c>
      <c r="C73" s="179">
        <f>基金残高に係る経年分析!G56</f>
        <v>15</v>
      </c>
      <c r="D73" s="179">
        <f>基金残高に係る経年分析!H56</f>
        <v>15</v>
      </c>
    </row>
    <row r="74" spans="1:16" x14ac:dyDescent="0.15">
      <c r="A74" s="178" t="s">
        <v>80</v>
      </c>
      <c r="B74" s="179">
        <f>基金残高に係る経年分析!F57</f>
        <v>5224</v>
      </c>
      <c r="C74" s="179">
        <f>基金残高に係る経年分析!G57</f>
        <v>4825</v>
      </c>
      <c r="D74" s="179">
        <f>基金残高に係る経年分析!H57</f>
        <v>5475</v>
      </c>
    </row>
  </sheetData>
  <sheetProtection algorithmName="SHA-512" hashValue="2eZKX78it6g2haD5mM7fIwZWAlijMDXRnpdrH3xCcnVuYp8Wxjg15Dx5mw5zsuhIcwQOnSlqY1rwUJAWqdz+jA==" saltValue="wvqBfyrcSD/b5u0omGWEr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dcterms:created xsi:type="dcterms:W3CDTF">2024-03-14T01:07:40Z</dcterms:created>
  <dcterms:modified xsi:type="dcterms:W3CDTF">2024-03-26T05:23:38Z</dcterms:modified>
  <cp:category/>
</cp:coreProperties>
</file>